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📊 Dashboard" state="visible" r:id="rId4"/>
    <sheet sheetId="2" name="📋 Cash Flow" state="visible" r:id="rId5"/>
    <sheet sheetId="3" name="🌾 Seasonal" state="visible" r:id="rId6"/>
    <sheet sheetId="4" name="🔧 What-If Scenarios" state="visible" r:id="rId7"/>
  </sheets>
  <calcPr calcId="171027"/>
</workbook>
</file>

<file path=xl/sharedStrings.xml><?xml version="1.0" encoding="utf-8"?>
<sst xmlns="http://schemas.openxmlformats.org/spreadsheetml/2006/main" count="198" uniqueCount="129">
  <si>
    <t>🐎 LONE COWGIRL COMPANY — CASH FLOW FORECASTER</t>
  </si>
  <si>
    <t>Tier 2 — 12-Month Rolling Cash Flow Projections</t>
  </si>
  <si>
    <t>HOW TO USE THIS WORKBOOK</t>
  </si>
  <si>
    <t>Step 1</t>
  </si>
  <si>
    <t>📋 Cash Flow Projections</t>
  </si>
  <si>
    <t>Enter your income and expenses for each month. Yellow cells = your inputs.</t>
  </si>
  <si>
    <t>Step 2</t>
  </si>
  <si>
    <t>🌾 Seasonal Patterns</t>
  </si>
  <si>
    <t>Customize the seasonal income/expense multipliers for your operation type.</t>
  </si>
  <si>
    <t>Step 3</t>
  </si>
  <si>
    <t>🔧 What-If Scenarios</t>
  </si>
  <si>
    <t>Model major purchases, livestock sales, and land acquisitions.</t>
  </si>
  <si>
    <t>Step 4</t>
  </si>
  <si>
    <t>📊 Dashboard (here)</t>
  </si>
  <si>
    <t>Review your 12-month cash position, low points, and key metrics.</t>
  </si>
  <si>
    <t>12-MONTH CASH FLOW SUMMARY</t>
  </si>
  <si>
    <t>Metric</t>
  </si>
  <si>
    <t>Value</t>
  </si>
  <si>
    <t/>
  </si>
  <si>
    <t>Status</t>
  </si>
  <si>
    <t>Total Annual Income</t>
  </si>
  <si>
    <t>Total Annual Expenses</t>
  </si>
  <si>
    <t>Net Annual Cash Flow</t>
  </si>
  <si>
    <t>Beginning Balance</t>
  </si>
  <si>
    <t>Ending Cash Balance</t>
  </si>
  <si>
    <t>Lowest Cash Point</t>
  </si>
  <si>
    <t>Months Cash-Flow Positive</t>
  </si>
  <si>
    <t>Months Cash-Flow Negative</t>
  </si>
  <si>
    <t>MONTHLY CASH POSITION</t>
  </si>
  <si>
    <t>Month</t>
  </si>
  <si>
    <t>Jan</t>
  </si>
  <si>
    <t>Feb</t>
  </si>
  <si>
    <t>Mar</t>
  </si>
  <si>
    <t>Apr</t>
  </si>
  <si>
    <t>May</t>
  </si>
  <si>
    <t>Jun</t>
  </si>
  <si>
    <t>Net Cash Flow</t>
  </si>
  <si>
    <t>Ending Balance</t>
  </si>
  <si>
    <t>Jul</t>
  </si>
  <si>
    <t>Aug</t>
  </si>
  <si>
    <t>Sep</t>
  </si>
  <si>
    <t>Oct</t>
  </si>
  <si>
    <t>Nov</t>
  </si>
  <si>
    <t>Dec</t>
  </si>
  <si>
    <t>© Lone Cowgirl Company · lonecowgirlco.com · Financial clarity for agriculture · Tier 2: Cash Flow Forecaster · The tools, templates, and resources provided by Lone Cowgirl Company are for informational and educational purposes only. Use of these materials does not establish a client-advisor, accountant-client, or fiduciary relationship. All information is provided as-is without warranty. Lone Cowgirl Company and its affiliates are not liable for any decisions made or actions taken based on information obtained through these resources. Users should consult a qualified accounting, tax, or financial professional regarding their specific circumstances before making financial decisions.</t>
  </si>
  <si>
    <t>📋 CASH FLOW PROJECTIONS — Enter your numbers in the yellow cells</t>
  </si>
  <si>
    <t>Yellow cells = enter your data  ·  Gray cells = auto-calculated  ·  See 🌾 Seasonal Patterns tab to adjust monthly multipliers for your operation type</t>
  </si>
  <si>
    <t>Forecast Year:</t>
  </si>
  <si>
    <t>CATEGORY</t>
  </si>
  <si>
    <t>M+1 Jan</t>
  </si>
  <si>
    <t>ANNUAL</t>
  </si>
  <si>
    <t xml:space="preserve">  💰 CASH INFLOWS</t>
  </si>
  <si>
    <t>Livestock / Crop Sales</t>
  </si>
  <si>
    <t>Government Program Payments</t>
  </si>
  <si>
    <t>Custom Hire / Services Income</t>
  </si>
  <si>
    <t>Other Farm Income</t>
  </si>
  <si>
    <t>TOTAL CASH INFLOWS</t>
  </si>
  <si>
    <t xml:space="preserve">  💸 CASH OUTFLOWS</t>
  </si>
  <si>
    <t>Feed &amp; Livestock Inputs</t>
  </si>
  <si>
    <t>Seeds, Fertilizer &amp; Chemicals</t>
  </si>
  <si>
    <t>Fuel, Oil &amp; Repairs</t>
  </si>
  <si>
    <t>Labor (Hired + Benefits)</t>
  </si>
  <si>
    <t>Rent / Lease (Land &amp; Equipment)</t>
  </si>
  <si>
    <t>Loan &amp; Mortgage Payments</t>
  </si>
  <si>
    <t>Insurance Premiums</t>
  </si>
  <si>
    <t>Utilities &amp; Communications</t>
  </si>
  <si>
    <t>Equipment Purchases (Planned)</t>
  </si>
  <si>
    <t>Other Cash Expenses</t>
  </si>
  <si>
    <t>TOTAL CASH OUTFLOWS</t>
  </si>
  <si>
    <t xml:space="preserve">  📈 CASH FLOW SUMMARY</t>
  </si>
  <si>
    <t>Net Monthly Cash Flow</t>
  </si>
  <si>
    <t>Beginning Cash Balance</t>
  </si>
  <si>
    <t>Ending Cash Balance ◄</t>
  </si>
  <si>
    <t>👉  Use the 🔧 What-If Scenarios tab to model equipment purchases, livestock sales, or land acquisitions — results automatically update the rows above.</t>
  </si>
  <si>
    <t>© Lone Cowgirl Company · Tier 2: Cash Flow Forecaster · lonecowgirlco.com · The tools, templates, and resources provided by Lone Cowgirl Company are for informational and educational purposes only. Use of these materials does not establish a client-advisor, accountant-client, or fiduciary relationship. All information is provided as-is without warranty. Lone Cowgirl Company and its affiliates are not liable for any decisions made or actions taken based on information obtained through these resources. Users should consult a qualified accounting, tax, or financial professional regarding their specific circumstances before making financial decisions.</t>
  </si>
  <si>
    <t>🌾 SEASONAL INCOME &amp; EXPENSE PATTERNS</t>
  </si>
  <si>
    <t>These multipliers control how your annual totals are distributed across months. Values should sum to 1.00 per row. Customize to match your operation's seasonal patterns.</t>
  </si>
  <si>
    <t>Income / Expense Category</t>
  </si>
  <si>
    <t>+1 Jan</t>
  </si>
  <si>
    <t>SUM ✓</t>
  </si>
  <si>
    <t>INCOME SEASONAL DISTRIBUTION (% of Annual — should sum to 1.00 per row)</t>
  </si>
  <si>
    <t>Category</t>
  </si>
  <si>
    <t>Jan+1</t>
  </si>
  <si>
    <t>CHECK</t>
  </si>
  <si>
    <t>Livestock/Crop Sales</t>
  </si>
  <si>
    <t>Gov't Program Payments</t>
  </si>
  <si>
    <t>Custom Hire Income</t>
  </si>
  <si>
    <t>EXPENSE SEASONAL DISTRIBUTION (% of Annual — should sum to 1.00 per row)</t>
  </si>
  <si>
    <t>Seeds, Fert. &amp; Chemicals</t>
  </si>
  <si>
    <t>Rent / Lease</t>
  </si>
  <si>
    <t>Equipment Purchases</t>
  </si>
  <si>
    <t>💡 TIPS: Calving season? Weight Jan-Mar livestock income heavier. Harvest timing? Move Oct-Nov crop sales up. Winter slow? Reduce labor and fuel in Jan-Feb. Default values are typical for diversified Western operations.</t>
  </si>
  <si>
    <t>🔧 WHAT-IF SCENARIO MODELING</t>
  </si>
  <si>
    <t>Model up to 3 scenarios side-by-side. Fill in the yellow cells to see how each decision affects your annual cash position.</t>
  </si>
  <si>
    <t>Parameter</t>
  </si>
  <si>
    <t>Scenario A</t>
  </si>
  <si>
    <t>Scenario B</t>
  </si>
  <si>
    <t>Scenario C</t>
  </si>
  <si>
    <t>Description / Notes</t>
  </si>
  <si>
    <t>Scenario Name</t>
  </si>
  <si>
    <t>New Tractor Purchase</t>
  </si>
  <si>
    <t>Livestock Expansion</t>
  </si>
  <si>
    <t>Land Acquisition</t>
  </si>
  <si>
    <t>CAPITAL PURCHASE / INVESTMENT</t>
  </si>
  <si>
    <t>Purchase Price / Cost</t>
  </si>
  <si>
    <t>Total cash out at time of purchase</t>
  </si>
  <si>
    <t>Month of Purchase (1-12)</t>
  </si>
  <si>
    <t>Which month does cash leave?</t>
  </si>
  <si>
    <t>Down Payment / Cash Portion</t>
  </si>
  <si>
    <t>Actual cash out-of-pocket</t>
  </si>
  <si>
    <t>Loan Amount (if financed)</t>
  </si>
  <si>
    <t>Amount borrowed</t>
  </si>
  <si>
    <t>Annual Loan Payment</t>
  </si>
  <si>
    <t>Total annual debt service added</t>
  </si>
  <si>
    <t>REVENUE IMPACT</t>
  </si>
  <si>
    <t>Added Annual Revenue</t>
  </si>
  <si>
    <t>New income this generates</t>
  </si>
  <si>
    <t>Revenue Start Month</t>
  </si>
  <si>
    <t>When does new revenue begin?</t>
  </si>
  <si>
    <t>Added Annual Expenses</t>
  </si>
  <si>
    <t>Ongoing costs (fuel, feed, etc.)</t>
  </si>
  <si>
    <t>NET IMPACT SUMMARY</t>
  </si>
  <si>
    <t>Net Year-1 Cash Impact</t>
  </si>
  <si>
    <t>Rough estimate — refine in Cash Flow tab</t>
  </si>
  <si>
    <t>Annual ROI (Year 2+)</t>
  </si>
  <si>
    <t>Return on invested capital</t>
  </si>
  <si>
    <t>Payback Period (Years)</t>
  </si>
  <si>
    <t>Years to recoup cash investment</t>
  </si>
  <si>
    <t>📌 HOW TO USE: Fill in the yellow cells above for each scenario you want to evaluate. Then manually add the cash impact into the 📋 Cash Flow sheet Equipment Purchases row for the relevant month(s) to see full effect on your cash position.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</si>
</sst>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$* #,##0.00_);_($* (#,##0.00);_($* &quot;-&quot;??_);_(@_)"/>
    <numFmt numFmtId="165" formatCode="0.0%"/>
  </numFmts>
  <fonts count="21" x14ac:knownFonts="1">
    <font>
      <color theme="1"/>
      <family val="2"/>
      <scheme val="minor"/>
      <sz val="11"/>
      <name val="Calibri"/>
    </font>
    <font>
      <b/>
      <color rgb="FFFFFFFF"/>
      <sz val="16"/>
      <name val="Calibri"/>
    </font>
    <font>
      <i/>
      <color rgb="FFC8862A"/>
      <sz val="12"/>
      <name val="Calibri"/>
    </font>
    <font>
      <b/>
      <color rgb="FFFFFFFF"/>
      <sz val="11"/>
      <name val="Calibri"/>
    </font>
    <font>
      <b/>
      <color rgb="FFC8862A"/>
      <sz val="10"/>
      <name val="Calibri"/>
    </font>
    <font>
      <b/>
      <color rgb="FF2C1810"/>
      <sz val="10"/>
      <name val="Calibri"/>
    </font>
    <font>
      <color rgb="FF8A7060"/>
      <sz val="10"/>
      <name val="Calibri"/>
    </font>
    <font>
      <b/>
      <color rgb="FFFFFFFF"/>
      <sz val="10"/>
      <name val="Calibri"/>
    </font>
    <font>
      <color rgb="FF2C1810"/>
      <sz val="10"/>
      <name val="Calibri"/>
    </font>
    <font>
      <b/>
      <color rgb="FF2C1810"/>
      <sz val="11"/>
      <name val="Calibri"/>
    </font>
    <font>
      <b/>
      <sz val="10"/>
      <name val="Calibri"/>
    </font>
    <font>
      <i/>
      <color rgb="FF8A7060"/>
      <sz val="9"/>
      <name val="Calibri"/>
    </font>
    <font>
      <b/>
      <color rgb="FFFFFFFF"/>
      <sz val="13"/>
      <name val="Calibri"/>
    </font>
    <font>
      <i/>
      <color rgb="FFC8862A"/>
      <sz val="10"/>
      <name val="Calibri"/>
    </font>
    <font>
      <b/>
      <color rgb="FFFFFFFF"/>
      <sz val="9"/>
      <name val="Calibri"/>
    </font>
    <font>
      <color rgb="FF8B0000"/>
      <sz val="10"/>
      <name val="Calibri"/>
    </font>
    <font>
      <b/>
      <color rgb="FF8B0000"/>
      <sz val="10"/>
      <name val="Calibri"/>
    </font>
    <font>
      <b/>
      <color rgb="FF2C1810"/>
      <sz val="9"/>
      <name val="Calibri"/>
    </font>
    <font>
      <b/>
      <color rgb="FFC8862A"/>
      <sz val="9"/>
      <name val="Calibri"/>
    </font>
    <font>
      <i/>
      <color rgb="FFFFFFFF"/>
      <sz val="10"/>
      <name val="Calibri"/>
    </font>
    <font>
      <b/>
      <color rgb="FFF5E6C8"/>
      <sz val="10"/>
      <name val="Calibri"/>
    </font>
  </fonts>
  <fills count="12">
    <fill>
      <patternFill patternType="none"/>
    </fill>
    <fill>
      <patternFill patternType="gray125"/>
    </fill>
    <fill>
      <patternFill patternType="solid">
        <fgColor rgb="FF2C1810"/>
      </patternFill>
    </fill>
    <fill>
      <patternFill patternType="solid">
        <fgColor rgb="FF8A7060"/>
      </patternFill>
    </fill>
    <fill>
      <patternFill patternType="solid">
        <fgColor rgb="FFFEF9F2"/>
      </patternFill>
    </fill>
    <fill>
      <patternFill patternType="solid">
        <fgColor rgb="FFC8862A"/>
      </patternFill>
    </fill>
    <fill>
      <patternFill patternType="solid">
        <fgColor rgb="FFFDFD9E"/>
      </patternFill>
    </fill>
    <fill>
      <patternFill patternType="solid">
        <fgColor rgb="FFFFF9E8"/>
      </patternFill>
    </fill>
    <fill>
      <patternFill patternType="solid">
        <fgColor rgb="FF27AE60"/>
      </patternFill>
    </fill>
    <fill>
      <patternFill patternType="solid">
        <fgColor rgb="FFC0392B"/>
      </patternFill>
    </fill>
    <fill>
      <patternFill patternType="solid">
        <fgColor rgb="FFF5E6C8"/>
      </patternFill>
    </fill>
    <fill>
      <patternFill patternType="solid">
        <fgColor rgb="FF2980B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left" vertical="center"/>
    </xf>
    <xf numFmtId="0" fontId="6" fillId="4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left" vertical="center" indent="1"/>
    </xf>
    <xf numFmtId="164" fontId="9" fillId="4" borderId="0" xfId="0" applyNumberFormat="1" applyFont="1" applyFill="1" applyAlignment="1">
      <alignment horizontal="right" vertical="center"/>
    </xf>
    <xf numFmtId="1" fontId="9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left" vertical="center" indent="1"/>
    </xf>
    <xf numFmtId="164" fontId="10" fillId="4" borderId="0" xfId="0" applyNumberFormat="1" applyFont="1" applyFill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 indent="1"/>
    </xf>
    <xf numFmtId="1" fontId="9" fillId="6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left" vertical="center" indent="1"/>
    </xf>
    <xf numFmtId="0" fontId="8" fillId="2" borderId="0" xfId="0" applyFont="1" applyFill="1"/>
    <xf numFmtId="164" fontId="8" fillId="7" borderId="0" xfId="0" applyNumberFormat="1" applyFont="1" applyFill="1" applyAlignment="1">
      <alignment horizontal="right" vertical="center"/>
    </xf>
    <xf numFmtId="164" fontId="5" fillId="6" borderId="0" xfId="0" applyNumberFormat="1" applyFont="1" applyFill="1" applyAlignment="1">
      <alignment horizontal="right" vertical="center"/>
    </xf>
    <xf numFmtId="0" fontId="7" fillId="8" borderId="0" xfId="0" applyFont="1" applyFill="1" applyAlignment="1">
      <alignment horizontal="left" vertical="center" indent="1"/>
    </xf>
    <xf numFmtId="164" fontId="7" fillId="8" borderId="0" xfId="0" applyNumberFormat="1" applyFont="1" applyFill="1" applyAlignment="1">
      <alignment horizontal="right" vertical="center"/>
    </xf>
    <xf numFmtId="164" fontId="15" fillId="7" borderId="0" xfId="0" applyNumberFormat="1" applyFont="1" applyFill="1" applyAlignment="1">
      <alignment horizontal="right" vertical="center"/>
    </xf>
    <xf numFmtId="164" fontId="16" fillId="6" borderId="0" xfId="0" applyNumberFormat="1" applyFont="1" applyFill="1" applyAlignment="1">
      <alignment horizontal="right" vertical="center"/>
    </xf>
    <xf numFmtId="0" fontId="7" fillId="9" borderId="0" xfId="0" applyFont="1" applyFill="1" applyAlignment="1">
      <alignment horizontal="left" vertical="center" indent="1"/>
    </xf>
    <xf numFmtId="164" fontId="7" fillId="9" borderId="0" xfId="0" applyNumberFormat="1" applyFont="1" applyFill="1" applyAlignment="1">
      <alignment horizontal="right" vertical="center"/>
    </xf>
    <xf numFmtId="0" fontId="5" fillId="10" borderId="0" xfId="0" applyFont="1" applyFill="1" applyAlignment="1">
      <alignment horizontal="left" vertical="center" indent="1"/>
    </xf>
    <xf numFmtId="164" fontId="10" fillId="10" borderId="0" xfId="0" applyNumberFormat="1" applyFont="1" applyFill="1" applyAlignment="1">
      <alignment horizontal="right" vertical="center"/>
    </xf>
    <xf numFmtId="164" fontId="5" fillId="10" borderId="0" xfId="0" applyNumberFormat="1" applyFont="1" applyFill="1" applyAlignment="1">
      <alignment horizontal="right" vertical="center"/>
    </xf>
    <xf numFmtId="164" fontId="6" fillId="4" borderId="0" xfId="0" applyNumberFormat="1" applyFont="1" applyFill="1" applyAlignment="1">
      <alignment horizontal="right" vertical="center"/>
    </xf>
    <xf numFmtId="0" fontId="11" fillId="4" borderId="0" xfId="0" applyFont="1" applyFill="1" applyAlignment="1">
      <alignment horizontal="left" vertical="center" indent="1"/>
    </xf>
    <xf numFmtId="0" fontId="12" fillId="8" borderId="0" xfId="0" applyFont="1" applyFill="1" applyAlignment="1">
      <alignment horizontal="center" vertical="center"/>
    </xf>
    <xf numFmtId="0" fontId="13" fillId="8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7" fillId="5" borderId="0" xfId="0" applyFont="1" applyFill="1" applyAlignment="1">
      <alignment horizontal="center" vertical="center" wrapText="1"/>
    </xf>
    <xf numFmtId="0" fontId="7" fillId="8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 wrapText="1"/>
    </xf>
    <xf numFmtId="2" fontId="8" fillId="6" borderId="0" xfId="0" applyNumberFormat="1" applyFont="1" applyFill="1" applyAlignment="1">
      <alignment horizontal="center" vertical="center"/>
    </xf>
    <xf numFmtId="2" fontId="10" fillId="4" borderId="0" xfId="0" applyNumberFormat="1" applyFont="1" applyFill="1" applyAlignment="1">
      <alignment horizontal="center" vertical="center"/>
    </xf>
    <xf numFmtId="0" fontId="7" fillId="9" borderId="0" xfId="0" applyFont="1" applyFill="1" applyAlignment="1">
      <alignment horizontal="center" vertical="center"/>
    </xf>
    <xf numFmtId="2" fontId="15" fillId="6" borderId="0" xfId="0" applyNumberFormat="1" applyFont="1" applyFill="1" applyAlignment="1">
      <alignment horizontal="center" vertical="center"/>
    </xf>
    <xf numFmtId="0" fontId="8" fillId="10" borderId="0" xfId="0" applyFont="1" applyFill="1" applyAlignment="1">
      <alignment horizontal="left" vertical="center" wrapText="1" indent="1"/>
    </xf>
    <xf numFmtId="0" fontId="12" fillId="11" borderId="0" xfId="0" applyFont="1" applyFill="1" applyAlignment="1">
      <alignment horizontal="center" vertical="center"/>
    </xf>
    <xf numFmtId="0" fontId="19" fillId="11" borderId="0" xfId="0" applyFont="1" applyFill="1" applyAlignment="1">
      <alignment horizontal="center" vertical="center"/>
    </xf>
    <xf numFmtId="0" fontId="7" fillId="11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164" fontId="8" fillId="6" borderId="0" xfId="0" applyNumberFormat="1" applyFont="1" applyFill="1" applyAlignment="1">
      <alignment horizontal="right" vertical="center"/>
    </xf>
    <xf numFmtId="0" fontId="11" fillId="4" borderId="0" xfId="0" applyFont="1" applyFill="1" applyAlignment="1">
      <alignment horizontal="left" vertical="center" wrapText="1" indent="1"/>
    </xf>
    <xf numFmtId="1" fontId="8" fillId="6" borderId="0" xfId="0" applyNumberFormat="1" applyFont="1" applyFill="1" applyAlignment="1">
      <alignment horizontal="right" vertical="center"/>
    </xf>
    <xf numFmtId="165" fontId="5" fillId="10" borderId="0" xfId="0" applyNumberFormat="1" applyFont="1" applyFill="1" applyAlignment="1">
      <alignment horizontal="right" vertical="center"/>
    </xf>
    <xf numFmtId="1" fontId="5" fillId="10" borderId="0" xfId="0" applyNumberFormat="1" applyFont="1" applyFill="1" applyAlignment="1">
      <alignment horizontal="right" vertical="center"/>
    </xf>
  </cellXfs>
  <cellStyles count="1">
    <cellStyle name="Normal" xfId="0" builtinId="0"/>
  </cellStyles>
  <dxfs count="6">
    <dxf>
      <font>
        <b/>
        <color rgb="FFC0392B"/>
      </font>
      <fill>
        <patternFill patternType="solid">
          <bgColor rgb="FFFFE0E0"/>
        </patternFill>
      </fill>
    </dxf>
    <dxf>
      <font>
        <b/>
        <color rgb="FF27AE60"/>
      </font>
      <fill>
        <patternFill patternType="solid">
          <bgColor rgb="FFE8F5E9"/>
        </patternFill>
      </fill>
    </dxf>
    <dxf>
      <font>
        <color rgb="FFC0392B"/>
      </font>
    </dxf>
    <dxf>
      <font>
        <color rgb="FF27AE60"/>
      </font>
    </dxf>
    <dxf>
      <font>
        <color rgb="FF27AE60"/>
      </font>
      <fill>
        <patternFill patternType="solid">
          <bgColor rgb="FFE8F5E9"/>
        </patternFill>
      </fill>
    </dxf>
    <dxf>
      <font>
        <color rgb="FFC0392B"/>
      </font>
      <fill>
        <patternFill patternType="solid">
          <bgColor rgb="FFFFE0E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8862A"/>
  </sheetPr>
  <dimension ref="A1:G29"/>
  <sheetViews>
    <sheetView workbookViewId="0" showGridLines="0"/>
  </sheetViews>
  <sheetFormatPr defaultRowHeight="15" outlineLevelRow="0" outlineLevelCol="0" x14ac:dyDescent="55"/>
  <cols>
    <col min="1" max="1" width="28" customWidth="1"/>
    <col min="2" max="7" width="16" customWidth="1"/>
  </cols>
  <sheetData>
    <row r="1" ht="36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24" customHeight="1" spans="1:7" x14ac:dyDescent="0.25">
      <c r="A2" s="2" t="s">
        <v>1</v>
      </c>
      <c r="B2" s="2"/>
      <c r="C2" s="2"/>
      <c r="D2" s="2"/>
      <c r="E2" s="2"/>
      <c r="F2" s="2"/>
      <c r="G2" s="2"/>
    </row>
    <row r="3" ht="12" customHeight="1" x14ac:dyDescent="0.25"/>
    <row r="4" ht="22" customHeight="1" spans="1:7" x14ac:dyDescent="0.25">
      <c r="A4" s="3" t="s">
        <v>2</v>
      </c>
      <c r="B4" s="3"/>
      <c r="C4" s="3"/>
      <c r="D4" s="3"/>
      <c r="E4" s="3"/>
      <c r="F4" s="3"/>
      <c r="G4" s="3"/>
    </row>
    <row r="5" ht="20" customHeight="1" spans="1:7" x14ac:dyDescent="0.25">
      <c r="A5" s="4" t="s">
        <v>3</v>
      </c>
      <c r="B5" s="5" t="s">
        <v>4</v>
      </c>
      <c r="C5" s="6" t="s">
        <v>5</v>
      </c>
      <c r="D5" s="6"/>
      <c r="E5" s="6"/>
      <c r="F5" s="6"/>
      <c r="G5" s="6"/>
    </row>
    <row r="6" ht="20" customHeight="1" spans="1:7" x14ac:dyDescent="0.25">
      <c r="A6" s="4" t="s">
        <v>6</v>
      </c>
      <c r="B6" s="5" t="s">
        <v>7</v>
      </c>
      <c r="C6" s="6" t="s">
        <v>8</v>
      </c>
      <c r="D6" s="6"/>
      <c r="E6" s="6"/>
      <c r="F6" s="6"/>
      <c r="G6" s="6"/>
    </row>
    <row r="7" ht="20" customHeight="1" spans="1:7" x14ac:dyDescent="0.25">
      <c r="A7" s="4" t="s">
        <v>9</v>
      </c>
      <c r="B7" s="5" t="s">
        <v>10</v>
      </c>
      <c r="C7" s="6" t="s">
        <v>11</v>
      </c>
      <c r="D7" s="6"/>
      <c r="E7" s="6"/>
      <c r="F7" s="6"/>
      <c r="G7" s="6"/>
    </row>
    <row r="8" ht="20" customHeight="1" spans="1:7" x14ac:dyDescent="0.25">
      <c r="A8" s="4" t="s">
        <v>12</v>
      </c>
      <c r="B8" s="5" t="s">
        <v>13</v>
      </c>
      <c r="C8" s="6" t="s">
        <v>14</v>
      </c>
      <c r="D8" s="6"/>
      <c r="E8" s="6"/>
      <c r="F8" s="6"/>
      <c r="G8" s="6"/>
    </row>
    <row r="9" ht="16" customHeight="1" x14ac:dyDescent="0.25"/>
    <row r="10" ht="22" customHeight="1" spans="1:7" x14ac:dyDescent="0.25">
      <c r="A10" s="7" t="s">
        <v>15</v>
      </c>
      <c r="B10" s="7"/>
      <c r="C10" s="7"/>
      <c r="D10" s="7"/>
      <c r="E10" s="7"/>
      <c r="F10" s="7"/>
      <c r="G10" s="7"/>
    </row>
    <row r="11" ht="18" customHeight="1" spans="1:7" x14ac:dyDescent="0.25">
      <c r="A11" s="8" t="s">
        <v>16</v>
      </c>
      <c r="B11" s="8" t="s">
        <v>17</v>
      </c>
      <c r="C11" s="8" t="s">
        <v>18</v>
      </c>
      <c r="D11" s="8" t="s">
        <v>16</v>
      </c>
      <c r="E11" s="8" t="s">
        <v>17</v>
      </c>
      <c r="F11" s="8" t="s">
        <v>18</v>
      </c>
      <c r="G11" s="8" t="s">
        <v>19</v>
      </c>
    </row>
    <row r="12" ht="20" customHeight="1" spans="1:5" x14ac:dyDescent="0.25">
      <c r="A12" s="9" t="s">
        <v>20</v>
      </c>
      <c r="B12" s="10">
        <f>'📋 Cash Flow'!P10</f>
      </c>
      <c r="D12" s="9" t="s">
        <v>21</v>
      </c>
      <c r="E12" s="10">
        <f>'📋 Cash Flow'!P25</f>
      </c>
    </row>
    <row r="13" ht="20" customHeight="1" spans="1:5" x14ac:dyDescent="0.25">
      <c r="A13" s="9" t="s">
        <v>22</v>
      </c>
      <c r="B13" s="10">
        <f>'📋 Cash Flow'!P28</f>
      </c>
      <c r="D13" s="9" t="s">
        <v>23</v>
      </c>
      <c r="E13" s="10">
        <f>'📋 Cash Flow'!B30</f>
      </c>
    </row>
    <row r="14" ht="20" customHeight="1" spans="1:5" x14ac:dyDescent="0.25">
      <c r="A14" s="9" t="s">
        <v>24</v>
      </c>
      <c r="B14" s="10">
        <f>'📋 Cash Flow'!N31</f>
      </c>
      <c r="D14" s="9" t="s">
        <v>25</v>
      </c>
      <c r="E14" s="10">
        <f>MIN('📋 Cash Flow'!B31:N31)</f>
      </c>
    </row>
    <row r="15" ht="20" customHeight="1" spans="1:5" x14ac:dyDescent="0.25">
      <c r="A15" s="9" t="s">
        <v>26</v>
      </c>
      <c r="B15" s="11">
        <f>COUNTIF('📋 Cash Flow'!B28:N28,"&gt;0")</f>
      </c>
      <c r="D15" s="9" t="s">
        <v>27</v>
      </c>
      <c r="E15" s="11">
        <f>COUNTIF('📋 Cash Flow'!B28:N28,"&lt;0")</f>
      </c>
    </row>
    <row r="16" ht="12" customHeight="1" x14ac:dyDescent="0.25"/>
    <row r="17" ht="22" customHeight="1" spans="1:7" x14ac:dyDescent="0.25">
      <c r="A17" s="7" t="s">
        <v>28</v>
      </c>
      <c r="B17" s="7"/>
      <c r="C17" s="7"/>
      <c r="D17" s="7"/>
      <c r="E17" s="7"/>
      <c r="F17" s="7"/>
      <c r="G17" s="7"/>
    </row>
    <row r="18" ht="18" customHeight="1" spans="1:7" x14ac:dyDescent="0.25">
      <c r="A18" s="8" t="s">
        <v>29</v>
      </c>
      <c r="B18" s="8" t="s">
        <v>30</v>
      </c>
      <c r="C18" s="8" t="s">
        <v>31</v>
      </c>
      <c r="D18" s="8" t="s">
        <v>32</v>
      </c>
      <c r="E18" s="8" t="s">
        <v>33</v>
      </c>
      <c r="F18" s="8" t="s">
        <v>34</v>
      </c>
      <c r="G18" s="8" t="s">
        <v>35</v>
      </c>
    </row>
    <row r="19" ht="20" customHeight="1" spans="1:7" x14ac:dyDescent="0.25">
      <c r="A19" s="12" t="s">
        <v>36</v>
      </c>
      <c r="B19" s="13">
        <f>'📋 Cash Flow'!B28</f>
      </c>
      <c r="C19" s="13">
        <f>'📋 Cash Flow'!C28</f>
      </c>
      <c r="D19" s="13">
        <f>'📋 Cash Flow'!D28</f>
      </c>
      <c r="E19" s="13">
        <f>'📋 Cash Flow'!E28</f>
      </c>
      <c r="F19" s="13">
        <f>'📋 Cash Flow'!F28</f>
      </c>
      <c r="G19" s="13">
        <f>'📋 Cash Flow'!G28</f>
      </c>
    </row>
    <row r="21" ht="20" customHeight="1" spans="1:7" x14ac:dyDescent="0.25">
      <c r="A21" s="12" t="s">
        <v>37</v>
      </c>
      <c r="B21" s="13">
        <f>'📋 Cash Flow'!B31</f>
      </c>
      <c r="C21" s="13">
        <f>'📋 Cash Flow'!C31</f>
      </c>
      <c r="D21" s="13">
        <f>'📋 Cash Flow'!D31</f>
      </c>
      <c r="E21" s="13">
        <f>'📋 Cash Flow'!E31</f>
      </c>
      <c r="F21" s="13">
        <f>'📋 Cash Flow'!F31</f>
      </c>
      <c r="G21" s="13">
        <f>'📋 Cash Flow'!G31</f>
      </c>
    </row>
    <row r="22" ht="18" customHeight="1" spans="1:7" x14ac:dyDescent="0.25">
      <c r="A22" s="8" t="s">
        <v>29</v>
      </c>
      <c r="B22" s="8" t="s">
        <v>38</v>
      </c>
      <c r="C22" s="8" t="s">
        <v>39</v>
      </c>
      <c r="D22" s="8" t="s">
        <v>40</v>
      </c>
      <c r="E22" s="8" t="s">
        <v>41</v>
      </c>
      <c r="F22" s="8" t="s">
        <v>42</v>
      </c>
      <c r="G22" s="8" t="s">
        <v>43</v>
      </c>
    </row>
    <row r="23" ht="20" customHeight="1" spans="1:7" x14ac:dyDescent="0.25">
      <c r="A23" s="12" t="s">
        <v>36</v>
      </c>
      <c r="B23" s="13">
        <f>'📋 Cash Flow'!H28</f>
      </c>
      <c r="C23" s="13">
        <f>'📋 Cash Flow'!I28</f>
      </c>
      <c r="D23" s="13">
        <f>'📋 Cash Flow'!J28</f>
      </c>
      <c r="E23" s="13">
        <f>'📋 Cash Flow'!K28</f>
      </c>
      <c r="F23" s="13">
        <f>'📋 Cash Flow'!L28</f>
      </c>
      <c r="G23" s="13">
        <f>'📋 Cash Flow'!M28</f>
      </c>
    </row>
    <row r="25" ht="20" customHeight="1" spans="1:7" x14ac:dyDescent="0.25">
      <c r="A25" s="12" t="s">
        <v>37</v>
      </c>
      <c r="B25" s="13">
        <f>'📋 Cash Flow'!H31</f>
      </c>
      <c r="C25" s="13">
        <f>'📋 Cash Flow'!I31</f>
      </c>
      <c r="D25" s="13">
        <f>'📋 Cash Flow'!J31</f>
      </c>
      <c r="E25" s="13">
        <f>'📋 Cash Flow'!K31</f>
      </c>
      <c r="F25" s="13">
        <f>'📋 Cash Flow'!L31</f>
      </c>
      <c r="G25" s="13">
        <f>'📋 Cash Flow'!M31</f>
      </c>
    </row>
    <row r="28" ht="16" customHeight="1" x14ac:dyDescent="0.25"/>
    <row r="29" ht="16" customHeight="1" spans="1:7" x14ac:dyDescent="0.25">
      <c r="A29" s="14" t="s">
        <v>44</v>
      </c>
      <c r="B29" s="14"/>
      <c r="C29" s="14"/>
      <c r="D29" s="14"/>
      <c r="E29" s="14"/>
      <c r="F29" s="14"/>
      <c r="G29" s="14"/>
    </row>
  </sheetData>
  <mergeCells count="10">
    <mergeCell ref="A1:G1"/>
    <mergeCell ref="A2:G2"/>
    <mergeCell ref="A4:G4"/>
    <mergeCell ref="C5:G5"/>
    <mergeCell ref="C6:G6"/>
    <mergeCell ref="C7:G7"/>
    <mergeCell ref="C8:G8"/>
    <mergeCell ref="A10:G10"/>
    <mergeCell ref="A17:G17"/>
    <mergeCell ref="A29:G2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C1810"/>
  </sheetPr>
  <dimension ref="A1:P34"/>
  <sheetViews>
    <sheetView workbookViewId="0" showGridLines="0">
      <pane xSplit="1" ySplit="5" topLeftCell="B6" activePane="bottomRight" state="frozen"/>
      <selection pane="bottomRight"/>
    </sheetView>
  </sheetViews>
  <sheetFormatPr defaultRowHeight="15" outlineLevelRow="0" outlineLevelCol="0" x14ac:dyDescent="55"/>
  <cols>
    <col min="1" max="1" width="32" customWidth="1"/>
    <col min="2" max="14" width="13" customWidth="1"/>
    <col min="15" max="15" width="4" customWidth="1"/>
    <col min="16" max="16" width="14" customWidth="1"/>
  </cols>
  <sheetData>
    <row r="1" ht="32" customHeight="1" spans="1:16" x14ac:dyDescent="0.25">
      <c r="A1" s="15" t="s">
        <v>45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ht="20" customHeight="1" spans="1:16" x14ac:dyDescent="0.25">
      <c r="A2" s="16" t="s">
        <v>46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ht="8" customHeight="1" x14ac:dyDescent="0.25"/>
    <row r="4" ht="22" customHeight="1" spans="1:2" x14ac:dyDescent="0.25">
      <c r="A4" s="17" t="s">
        <v>47</v>
      </c>
      <c r="B4" s="18">
        <v>2026</v>
      </c>
    </row>
    <row r="5" ht="22" customHeight="1" spans="1:16" x14ac:dyDescent="0.25">
      <c r="A5" s="19" t="s">
        <v>48</v>
      </c>
      <c r="B5" s="20" t="s">
        <v>30</v>
      </c>
      <c r="C5" s="20" t="s">
        <v>31</v>
      </c>
      <c r="D5" s="20" t="s">
        <v>32</v>
      </c>
      <c r="E5" s="20" t="s">
        <v>33</v>
      </c>
      <c r="F5" s="20" t="s">
        <v>34</v>
      </c>
      <c r="G5" s="20" t="s">
        <v>35</v>
      </c>
      <c r="H5" s="20" t="s">
        <v>38</v>
      </c>
      <c r="I5" s="20" t="s">
        <v>39</v>
      </c>
      <c r="J5" s="20" t="s">
        <v>40</v>
      </c>
      <c r="K5" s="20" t="s">
        <v>41</v>
      </c>
      <c r="L5" s="20" t="s">
        <v>42</v>
      </c>
      <c r="M5" s="20" t="s">
        <v>43</v>
      </c>
      <c r="N5" s="21" t="s">
        <v>49</v>
      </c>
      <c r="O5" t="s">
        <v>18</v>
      </c>
      <c r="P5" s="22" t="s">
        <v>50</v>
      </c>
    </row>
    <row r="6" ht="20" customHeight="1" spans="1:15" x14ac:dyDescent="0.25">
      <c r="A6" s="23" t="s">
        <v>51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</row>
    <row r="7" ht="18" customHeight="1" spans="1:16" x14ac:dyDescent="0.25">
      <c r="A7" s="9" t="s">
        <v>52</v>
      </c>
      <c r="B7" s="25">
        <f>IFERROR($P7/'🌾 Seasonal'!B10*'🌾 Seasonal'!B10,0)</f>
      </c>
      <c r="C7" s="25">
        <f>IFERROR($P7/'🌾 Seasonal'!C10*'🌾 Seasonal'!C10,0)</f>
      </c>
      <c r="D7" s="25">
        <f>IFERROR($P7/'🌾 Seasonal'!D10*'🌾 Seasonal'!D10,0)</f>
      </c>
      <c r="E7" s="25">
        <f>IFERROR($P7/'🌾 Seasonal'!E10*'🌾 Seasonal'!E10,0)</f>
      </c>
      <c r="F7" s="25">
        <f>IFERROR($P7/'🌾 Seasonal'!F10*'🌾 Seasonal'!F10,0)</f>
      </c>
      <c r="G7" s="25">
        <f>IFERROR($P7/'🌾 Seasonal'!G10*'🌾 Seasonal'!G10,0)</f>
      </c>
      <c r="H7" s="25">
        <f>IFERROR($P7/'🌾 Seasonal'!H10*'🌾 Seasonal'!H10,0)</f>
      </c>
      <c r="I7" s="25">
        <f>IFERROR($P7/'🌾 Seasonal'!I10*'🌾 Seasonal'!I10,0)</f>
      </c>
      <c r="J7" s="25">
        <f>IFERROR($P7/'🌾 Seasonal'!J10*'🌾 Seasonal'!J10,0)</f>
      </c>
      <c r="K7" s="25">
        <f>IFERROR($P7/'🌾 Seasonal'!K10*'🌾 Seasonal'!K10,0)</f>
      </c>
      <c r="L7" s="25">
        <f>IFERROR($P7/'🌾 Seasonal'!L10*'🌾 Seasonal'!L10,0)</f>
      </c>
      <c r="M7" s="25">
        <f>IFERROR($P7/'🌾 Seasonal'!M10*'🌾 Seasonal'!M10,0)</f>
      </c>
      <c r="N7" s="25">
        <f>IFERROR($P7/'🌾 Seasonal'!N10*'🌾 Seasonal'!N10,0)</f>
      </c>
      <c r="P7" s="26">
        <v>0</v>
      </c>
    </row>
    <row r="8" ht="18" customHeight="1" spans="1:16" x14ac:dyDescent="0.25">
      <c r="A8" s="9" t="s">
        <v>53</v>
      </c>
      <c r="B8" s="25">
        <f>IFERROR($P8/'🌾 Seasonal'!B11*'🌾 Seasonal'!B11,0)</f>
      </c>
      <c r="C8" s="25">
        <f>IFERROR($P8/'🌾 Seasonal'!C11*'🌾 Seasonal'!C11,0)</f>
      </c>
      <c r="D8" s="25">
        <f>IFERROR($P8/'🌾 Seasonal'!D11*'🌾 Seasonal'!D11,0)</f>
      </c>
      <c r="E8" s="25">
        <f>IFERROR($P8/'🌾 Seasonal'!E11*'🌾 Seasonal'!E11,0)</f>
      </c>
      <c r="F8" s="25">
        <f>IFERROR($P8/'🌾 Seasonal'!F11*'🌾 Seasonal'!F11,0)</f>
      </c>
      <c r="G8" s="25">
        <f>IFERROR($P8/'🌾 Seasonal'!G11*'🌾 Seasonal'!G11,0)</f>
      </c>
      <c r="H8" s="25">
        <f>IFERROR($P8/'🌾 Seasonal'!H11*'🌾 Seasonal'!H11,0)</f>
      </c>
      <c r="I8" s="25">
        <f>IFERROR($P8/'🌾 Seasonal'!I11*'🌾 Seasonal'!I11,0)</f>
      </c>
      <c r="J8" s="25">
        <f>IFERROR($P8/'🌾 Seasonal'!J11*'🌾 Seasonal'!J11,0)</f>
      </c>
      <c r="K8" s="25">
        <f>IFERROR($P8/'🌾 Seasonal'!K11*'🌾 Seasonal'!K11,0)</f>
      </c>
      <c r="L8" s="25">
        <f>IFERROR($P8/'🌾 Seasonal'!L11*'🌾 Seasonal'!L11,0)</f>
      </c>
      <c r="M8" s="25">
        <f>IFERROR($P8/'🌾 Seasonal'!M11*'🌾 Seasonal'!M11,0)</f>
      </c>
      <c r="N8" s="25">
        <f>IFERROR($P8/'🌾 Seasonal'!N11*'🌾 Seasonal'!N11,0)</f>
      </c>
      <c r="P8" s="26">
        <v>0</v>
      </c>
    </row>
    <row r="9" ht="18" customHeight="1" spans="1:16" x14ac:dyDescent="0.25">
      <c r="A9" s="9" t="s">
        <v>54</v>
      </c>
      <c r="B9" s="25">
        <f>IFERROR($P9/'🌾 Seasonal'!B12*'🌾 Seasonal'!B12,0)</f>
      </c>
      <c r="C9" s="25">
        <f>IFERROR($P9/'🌾 Seasonal'!C12*'🌾 Seasonal'!C12,0)</f>
      </c>
      <c r="D9" s="25">
        <f>IFERROR($P9/'🌾 Seasonal'!D12*'🌾 Seasonal'!D12,0)</f>
      </c>
      <c r="E9" s="25">
        <f>IFERROR($P9/'🌾 Seasonal'!E12*'🌾 Seasonal'!E12,0)</f>
      </c>
      <c r="F9" s="25">
        <f>IFERROR($P9/'🌾 Seasonal'!F12*'🌾 Seasonal'!F12,0)</f>
      </c>
      <c r="G9" s="25">
        <f>IFERROR($P9/'🌾 Seasonal'!G12*'🌾 Seasonal'!G12,0)</f>
      </c>
      <c r="H9" s="25">
        <f>IFERROR($P9/'🌾 Seasonal'!H12*'🌾 Seasonal'!H12,0)</f>
      </c>
      <c r="I9" s="25">
        <f>IFERROR($P9/'🌾 Seasonal'!I12*'🌾 Seasonal'!I12,0)</f>
      </c>
      <c r="J9" s="25">
        <f>IFERROR($P9/'🌾 Seasonal'!J12*'🌾 Seasonal'!J12,0)</f>
      </c>
      <c r="K9" s="25">
        <f>IFERROR($P9/'🌾 Seasonal'!K12*'🌾 Seasonal'!K12,0)</f>
      </c>
      <c r="L9" s="25">
        <f>IFERROR($P9/'🌾 Seasonal'!L12*'🌾 Seasonal'!L12,0)</f>
      </c>
      <c r="M9" s="25">
        <f>IFERROR($P9/'🌾 Seasonal'!M12*'🌾 Seasonal'!M12,0)</f>
      </c>
      <c r="N9" s="25">
        <f>IFERROR($P9/'🌾 Seasonal'!N12*'🌾 Seasonal'!N12,0)</f>
      </c>
      <c r="P9" s="26">
        <v>0</v>
      </c>
    </row>
    <row r="10" ht="18" customHeight="1" spans="1:16" x14ac:dyDescent="0.25">
      <c r="A10" s="9" t="s">
        <v>55</v>
      </c>
      <c r="B10" s="25">
        <f>IFERROR($P10/'🌾 Seasonal'!B13*'🌾 Seasonal'!B13,0)</f>
      </c>
      <c r="C10" s="25">
        <f>IFERROR($P10/'🌾 Seasonal'!C13*'🌾 Seasonal'!C13,0)</f>
      </c>
      <c r="D10" s="25">
        <f>IFERROR($P10/'🌾 Seasonal'!D13*'🌾 Seasonal'!D13,0)</f>
      </c>
      <c r="E10" s="25">
        <f>IFERROR($P10/'🌾 Seasonal'!E13*'🌾 Seasonal'!E13,0)</f>
      </c>
      <c r="F10" s="25">
        <f>IFERROR($P10/'🌾 Seasonal'!F13*'🌾 Seasonal'!F13,0)</f>
      </c>
      <c r="G10" s="25">
        <f>IFERROR($P10/'🌾 Seasonal'!G13*'🌾 Seasonal'!G13,0)</f>
      </c>
      <c r="H10" s="25">
        <f>IFERROR($P10/'🌾 Seasonal'!H13*'🌾 Seasonal'!H13,0)</f>
      </c>
      <c r="I10" s="25">
        <f>IFERROR($P10/'🌾 Seasonal'!I13*'🌾 Seasonal'!I13,0)</f>
      </c>
      <c r="J10" s="25">
        <f>IFERROR($P10/'🌾 Seasonal'!J13*'🌾 Seasonal'!J13,0)</f>
      </c>
      <c r="K10" s="25">
        <f>IFERROR($P10/'🌾 Seasonal'!K13*'🌾 Seasonal'!K13,0)</f>
      </c>
      <c r="L10" s="25">
        <f>IFERROR($P10/'🌾 Seasonal'!L13*'🌾 Seasonal'!L13,0)</f>
      </c>
      <c r="M10" s="25">
        <f>IFERROR($P10/'🌾 Seasonal'!M13*'🌾 Seasonal'!M13,0)</f>
      </c>
      <c r="N10" s="25">
        <f>IFERROR($P10/'🌾 Seasonal'!N13*'🌾 Seasonal'!N13,0)</f>
      </c>
      <c r="P10" s="26">
        <v>0</v>
      </c>
    </row>
    <row r="11" ht="20" customHeight="1" spans="1:16" x14ac:dyDescent="0.25">
      <c r="A11" s="27" t="s">
        <v>56</v>
      </c>
      <c r="B11" s="28">
        <f>SUM(B7:B10)</f>
      </c>
      <c r="C11" s="28">
        <f>SUM(C7:C10)</f>
      </c>
      <c r="D11" s="28">
        <f>SUM(D7:D10)</f>
      </c>
      <c r="E11" s="28">
        <f>SUM(E7:E10)</f>
      </c>
      <c r="F11" s="28">
        <f>SUM(F7:F10)</f>
      </c>
      <c r="G11" s="28">
        <f>SUM(G7:G10)</f>
      </c>
      <c r="H11" s="28">
        <f>SUM(H7:H10)</f>
      </c>
      <c r="I11" s="28">
        <f>SUM(I7:I10)</f>
      </c>
      <c r="J11" s="28">
        <f>SUM(J7:J10)</f>
      </c>
      <c r="K11" s="28">
        <f>SUM(K7:K10)</f>
      </c>
      <c r="L11" s="28">
        <f>SUM(L7:L10)</f>
      </c>
      <c r="M11" s="28">
        <f>SUM(M7:M10)</f>
      </c>
      <c r="N11" s="28">
        <f>SUM(N7:N10)</f>
      </c>
      <c r="P11" s="28">
        <f>SUM(P7:P10)</f>
      </c>
    </row>
    <row r="12" ht="6" customHeight="1" x14ac:dyDescent="0.25"/>
    <row r="13" ht="20" customHeight="1" spans="1:15" x14ac:dyDescent="0.25">
      <c r="A13" s="23" t="s">
        <v>57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</row>
    <row r="14" ht="18" customHeight="1" spans="1:16" x14ac:dyDescent="0.25">
      <c r="A14" s="9" t="s">
        <v>58</v>
      </c>
      <c r="B14" s="29">
        <f>IFERROR($P14/'🌾 Seasonal'!B24*'🌾 Seasonal'!B24,0)</f>
      </c>
      <c r="C14" s="29">
        <f>IFERROR($P14/'🌾 Seasonal'!C24*'🌾 Seasonal'!C24,0)</f>
      </c>
      <c r="D14" s="29">
        <f>IFERROR($P14/'🌾 Seasonal'!D24*'🌾 Seasonal'!D24,0)</f>
      </c>
      <c r="E14" s="29">
        <f>IFERROR($P14/'🌾 Seasonal'!E24*'🌾 Seasonal'!E24,0)</f>
      </c>
      <c r="F14" s="29">
        <f>IFERROR($P14/'🌾 Seasonal'!F24*'🌾 Seasonal'!F24,0)</f>
      </c>
      <c r="G14" s="29">
        <f>IFERROR($P14/'🌾 Seasonal'!G24*'🌾 Seasonal'!G24,0)</f>
      </c>
      <c r="H14" s="29">
        <f>IFERROR($P14/'🌾 Seasonal'!H24*'🌾 Seasonal'!H24,0)</f>
      </c>
      <c r="I14" s="29">
        <f>IFERROR($P14/'🌾 Seasonal'!I24*'🌾 Seasonal'!I24,0)</f>
      </c>
      <c r="J14" s="29">
        <f>IFERROR($P14/'🌾 Seasonal'!J24*'🌾 Seasonal'!J24,0)</f>
      </c>
      <c r="K14" s="29">
        <f>IFERROR($P14/'🌾 Seasonal'!K24*'🌾 Seasonal'!K24,0)</f>
      </c>
      <c r="L14" s="29">
        <f>IFERROR($P14/'🌾 Seasonal'!L24*'🌾 Seasonal'!L24,0)</f>
      </c>
      <c r="M14" s="29">
        <f>IFERROR($P14/'🌾 Seasonal'!M24*'🌾 Seasonal'!M24,0)</f>
      </c>
      <c r="N14" s="29">
        <f>IFERROR($P14/'🌾 Seasonal'!N24*'🌾 Seasonal'!N24,0)</f>
      </c>
      <c r="P14" s="30">
        <v>0</v>
      </c>
    </row>
    <row r="15" ht="18" customHeight="1" spans="1:16" x14ac:dyDescent="0.25">
      <c r="A15" s="9" t="s">
        <v>59</v>
      </c>
      <c r="B15" s="29">
        <f>IFERROR($P15/'🌾 Seasonal'!B25*'🌾 Seasonal'!B25,0)</f>
      </c>
      <c r="C15" s="29">
        <f>IFERROR($P15/'🌾 Seasonal'!C25*'🌾 Seasonal'!C25,0)</f>
      </c>
      <c r="D15" s="29">
        <f>IFERROR($P15/'🌾 Seasonal'!D25*'🌾 Seasonal'!D25,0)</f>
      </c>
      <c r="E15" s="29">
        <f>IFERROR($P15/'🌾 Seasonal'!E25*'🌾 Seasonal'!E25,0)</f>
      </c>
      <c r="F15" s="29">
        <f>IFERROR($P15/'🌾 Seasonal'!F25*'🌾 Seasonal'!F25,0)</f>
      </c>
      <c r="G15" s="29">
        <f>IFERROR($P15/'🌾 Seasonal'!G25*'🌾 Seasonal'!G25,0)</f>
      </c>
      <c r="H15" s="29">
        <f>IFERROR($P15/'🌾 Seasonal'!H25*'🌾 Seasonal'!H25,0)</f>
      </c>
      <c r="I15" s="29">
        <f>IFERROR($P15/'🌾 Seasonal'!I25*'🌾 Seasonal'!I25,0)</f>
      </c>
      <c r="J15" s="29">
        <f>IFERROR($P15/'🌾 Seasonal'!J25*'🌾 Seasonal'!J25,0)</f>
      </c>
      <c r="K15" s="29">
        <f>IFERROR($P15/'🌾 Seasonal'!K25*'🌾 Seasonal'!K25,0)</f>
      </c>
      <c r="L15" s="29">
        <f>IFERROR($P15/'🌾 Seasonal'!L25*'🌾 Seasonal'!L25,0)</f>
      </c>
      <c r="M15" s="29">
        <f>IFERROR($P15/'🌾 Seasonal'!M25*'🌾 Seasonal'!M25,0)</f>
      </c>
      <c r="N15" s="29">
        <f>IFERROR($P15/'🌾 Seasonal'!N25*'🌾 Seasonal'!N25,0)</f>
      </c>
      <c r="P15" s="30">
        <v>0</v>
      </c>
    </row>
    <row r="16" ht="18" customHeight="1" spans="1:16" x14ac:dyDescent="0.25">
      <c r="A16" s="9" t="s">
        <v>60</v>
      </c>
      <c r="B16" s="29">
        <f>IFERROR($P16/'🌾 Seasonal'!B26*'🌾 Seasonal'!B26,0)</f>
      </c>
      <c r="C16" s="29">
        <f>IFERROR($P16/'🌾 Seasonal'!C26*'🌾 Seasonal'!C26,0)</f>
      </c>
      <c r="D16" s="29">
        <f>IFERROR($P16/'🌾 Seasonal'!D26*'🌾 Seasonal'!D26,0)</f>
      </c>
      <c r="E16" s="29">
        <f>IFERROR($P16/'🌾 Seasonal'!E26*'🌾 Seasonal'!E26,0)</f>
      </c>
      <c r="F16" s="29">
        <f>IFERROR($P16/'🌾 Seasonal'!F26*'🌾 Seasonal'!F26,0)</f>
      </c>
      <c r="G16" s="29">
        <f>IFERROR($P16/'🌾 Seasonal'!G26*'🌾 Seasonal'!G26,0)</f>
      </c>
      <c r="H16" s="29">
        <f>IFERROR($P16/'🌾 Seasonal'!H26*'🌾 Seasonal'!H26,0)</f>
      </c>
      <c r="I16" s="29">
        <f>IFERROR($P16/'🌾 Seasonal'!I26*'🌾 Seasonal'!I26,0)</f>
      </c>
      <c r="J16" s="29">
        <f>IFERROR($P16/'🌾 Seasonal'!J26*'🌾 Seasonal'!J26,0)</f>
      </c>
      <c r="K16" s="29">
        <f>IFERROR($P16/'🌾 Seasonal'!K26*'🌾 Seasonal'!K26,0)</f>
      </c>
      <c r="L16" s="29">
        <f>IFERROR($P16/'🌾 Seasonal'!L26*'🌾 Seasonal'!L26,0)</f>
      </c>
      <c r="M16" s="29">
        <f>IFERROR($P16/'🌾 Seasonal'!M26*'🌾 Seasonal'!M26,0)</f>
      </c>
      <c r="N16" s="29">
        <f>IFERROR($P16/'🌾 Seasonal'!N26*'🌾 Seasonal'!N26,0)</f>
      </c>
      <c r="P16" s="30">
        <v>0</v>
      </c>
    </row>
    <row r="17" ht="18" customHeight="1" spans="1:16" x14ac:dyDescent="0.25">
      <c r="A17" s="9" t="s">
        <v>61</v>
      </c>
      <c r="B17" s="29">
        <f>IFERROR($P17/'🌾 Seasonal'!B27*'🌾 Seasonal'!B27,0)</f>
      </c>
      <c r="C17" s="29">
        <f>IFERROR($P17/'🌾 Seasonal'!C27*'🌾 Seasonal'!C27,0)</f>
      </c>
      <c r="D17" s="29">
        <f>IFERROR($P17/'🌾 Seasonal'!D27*'🌾 Seasonal'!D27,0)</f>
      </c>
      <c r="E17" s="29">
        <f>IFERROR($P17/'🌾 Seasonal'!E27*'🌾 Seasonal'!E27,0)</f>
      </c>
      <c r="F17" s="29">
        <f>IFERROR($P17/'🌾 Seasonal'!F27*'🌾 Seasonal'!F27,0)</f>
      </c>
      <c r="G17" s="29">
        <f>IFERROR($P17/'🌾 Seasonal'!G27*'🌾 Seasonal'!G27,0)</f>
      </c>
      <c r="H17" s="29">
        <f>IFERROR($P17/'🌾 Seasonal'!H27*'🌾 Seasonal'!H27,0)</f>
      </c>
      <c r="I17" s="29">
        <f>IFERROR($P17/'🌾 Seasonal'!I27*'🌾 Seasonal'!I27,0)</f>
      </c>
      <c r="J17" s="29">
        <f>IFERROR($P17/'🌾 Seasonal'!J27*'🌾 Seasonal'!J27,0)</f>
      </c>
      <c r="K17" s="29">
        <f>IFERROR($P17/'🌾 Seasonal'!K27*'🌾 Seasonal'!K27,0)</f>
      </c>
      <c r="L17" s="29">
        <f>IFERROR($P17/'🌾 Seasonal'!L27*'🌾 Seasonal'!L27,0)</f>
      </c>
      <c r="M17" s="29">
        <f>IFERROR($P17/'🌾 Seasonal'!M27*'🌾 Seasonal'!M27,0)</f>
      </c>
      <c r="N17" s="29">
        <f>IFERROR($P17/'🌾 Seasonal'!N27*'🌾 Seasonal'!N27,0)</f>
      </c>
      <c r="P17" s="30">
        <v>0</v>
      </c>
    </row>
    <row r="18" ht="18" customHeight="1" spans="1:16" x14ac:dyDescent="0.25">
      <c r="A18" s="9" t="s">
        <v>62</v>
      </c>
      <c r="B18" s="29">
        <f>IFERROR($P18/'🌾 Seasonal'!B28*'🌾 Seasonal'!B28,0)</f>
      </c>
      <c r="C18" s="29">
        <f>IFERROR($P18/'🌾 Seasonal'!C28*'🌾 Seasonal'!C28,0)</f>
      </c>
      <c r="D18" s="29">
        <f>IFERROR($P18/'🌾 Seasonal'!D28*'🌾 Seasonal'!D28,0)</f>
      </c>
      <c r="E18" s="29">
        <f>IFERROR($P18/'🌾 Seasonal'!E28*'🌾 Seasonal'!E28,0)</f>
      </c>
      <c r="F18" s="29">
        <f>IFERROR($P18/'🌾 Seasonal'!F28*'🌾 Seasonal'!F28,0)</f>
      </c>
      <c r="G18" s="29">
        <f>IFERROR($P18/'🌾 Seasonal'!G28*'🌾 Seasonal'!G28,0)</f>
      </c>
      <c r="H18" s="29">
        <f>IFERROR($P18/'🌾 Seasonal'!H28*'🌾 Seasonal'!H28,0)</f>
      </c>
      <c r="I18" s="29">
        <f>IFERROR($P18/'🌾 Seasonal'!I28*'🌾 Seasonal'!I28,0)</f>
      </c>
      <c r="J18" s="29">
        <f>IFERROR($P18/'🌾 Seasonal'!J28*'🌾 Seasonal'!J28,0)</f>
      </c>
      <c r="K18" s="29">
        <f>IFERROR($P18/'🌾 Seasonal'!K28*'🌾 Seasonal'!K28,0)</f>
      </c>
      <c r="L18" s="29">
        <f>IFERROR($P18/'🌾 Seasonal'!L28*'🌾 Seasonal'!L28,0)</f>
      </c>
      <c r="M18" s="29">
        <f>IFERROR($P18/'🌾 Seasonal'!M28*'🌾 Seasonal'!M28,0)</f>
      </c>
      <c r="N18" s="29">
        <f>IFERROR($P18/'🌾 Seasonal'!N28*'🌾 Seasonal'!N28,0)</f>
      </c>
      <c r="P18" s="30">
        <v>0</v>
      </c>
    </row>
    <row r="19" ht="18" customHeight="1" spans="1:16" x14ac:dyDescent="0.25">
      <c r="A19" s="9" t="s">
        <v>63</v>
      </c>
      <c r="B19" s="29">
        <f>IFERROR($P19/'🌾 Seasonal'!B29*'🌾 Seasonal'!B29,0)</f>
      </c>
      <c r="C19" s="29">
        <f>IFERROR($P19/'🌾 Seasonal'!C29*'🌾 Seasonal'!C29,0)</f>
      </c>
      <c r="D19" s="29">
        <f>IFERROR($P19/'🌾 Seasonal'!D29*'🌾 Seasonal'!D29,0)</f>
      </c>
      <c r="E19" s="29">
        <f>IFERROR($P19/'🌾 Seasonal'!E29*'🌾 Seasonal'!E29,0)</f>
      </c>
      <c r="F19" s="29">
        <f>IFERROR($P19/'🌾 Seasonal'!F29*'🌾 Seasonal'!F29,0)</f>
      </c>
      <c r="G19" s="29">
        <f>IFERROR($P19/'🌾 Seasonal'!G29*'🌾 Seasonal'!G29,0)</f>
      </c>
      <c r="H19" s="29">
        <f>IFERROR($P19/'🌾 Seasonal'!H29*'🌾 Seasonal'!H29,0)</f>
      </c>
      <c r="I19" s="29">
        <f>IFERROR($P19/'🌾 Seasonal'!I29*'🌾 Seasonal'!I29,0)</f>
      </c>
      <c r="J19" s="29">
        <f>IFERROR($P19/'🌾 Seasonal'!J29*'🌾 Seasonal'!J29,0)</f>
      </c>
      <c r="K19" s="29">
        <f>IFERROR($P19/'🌾 Seasonal'!K29*'🌾 Seasonal'!K29,0)</f>
      </c>
      <c r="L19" s="29">
        <f>IFERROR($P19/'🌾 Seasonal'!L29*'🌾 Seasonal'!L29,0)</f>
      </c>
      <c r="M19" s="29">
        <f>IFERROR($P19/'🌾 Seasonal'!M29*'🌾 Seasonal'!M29,0)</f>
      </c>
      <c r="N19" s="29">
        <f>IFERROR($P19/'🌾 Seasonal'!N29*'🌾 Seasonal'!N29,0)</f>
      </c>
      <c r="P19" s="30">
        <v>0</v>
      </c>
    </row>
    <row r="20" ht="18" customHeight="1" spans="1:16" x14ac:dyDescent="0.25">
      <c r="A20" s="9" t="s">
        <v>64</v>
      </c>
      <c r="B20" s="29">
        <f>IFERROR($P20/'🌾 Seasonal'!B30*'🌾 Seasonal'!B30,0)</f>
      </c>
      <c r="C20" s="29">
        <f>IFERROR($P20/'🌾 Seasonal'!C30*'🌾 Seasonal'!C30,0)</f>
      </c>
      <c r="D20" s="29">
        <f>IFERROR($P20/'🌾 Seasonal'!D30*'🌾 Seasonal'!D30,0)</f>
      </c>
      <c r="E20" s="29">
        <f>IFERROR($P20/'🌾 Seasonal'!E30*'🌾 Seasonal'!E30,0)</f>
      </c>
      <c r="F20" s="29">
        <f>IFERROR($P20/'🌾 Seasonal'!F30*'🌾 Seasonal'!F30,0)</f>
      </c>
      <c r="G20" s="29">
        <f>IFERROR($P20/'🌾 Seasonal'!G30*'🌾 Seasonal'!G30,0)</f>
      </c>
      <c r="H20" s="29">
        <f>IFERROR($P20/'🌾 Seasonal'!H30*'🌾 Seasonal'!H30,0)</f>
      </c>
      <c r="I20" s="29">
        <f>IFERROR($P20/'🌾 Seasonal'!I30*'🌾 Seasonal'!I30,0)</f>
      </c>
      <c r="J20" s="29">
        <f>IFERROR($P20/'🌾 Seasonal'!J30*'🌾 Seasonal'!J30,0)</f>
      </c>
      <c r="K20" s="29">
        <f>IFERROR($P20/'🌾 Seasonal'!K30*'🌾 Seasonal'!K30,0)</f>
      </c>
      <c r="L20" s="29">
        <f>IFERROR($P20/'🌾 Seasonal'!L30*'🌾 Seasonal'!L30,0)</f>
      </c>
      <c r="M20" s="29">
        <f>IFERROR($P20/'🌾 Seasonal'!M30*'🌾 Seasonal'!M30,0)</f>
      </c>
      <c r="N20" s="29">
        <f>IFERROR($P20/'🌾 Seasonal'!N30*'🌾 Seasonal'!N30,0)</f>
      </c>
      <c r="P20" s="30">
        <v>0</v>
      </c>
    </row>
    <row r="21" ht="18" customHeight="1" spans="1:16" x14ac:dyDescent="0.25">
      <c r="A21" s="9" t="s">
        <v>65</v>
      </c>
      <c r="B21" s="29">
        <f>IFERROR($P21/'🌾 Seasonal'!B31*'🌾 Seasonal'!B31,0)</f>
      </c>
      <c r="C21" s="29">
        <f>IFERROR($P21/'🌾 Seasonal'!C31*'🌾 Seasonal'!C31,0)</f>
      </c>
      <c r="D21" s="29">
        <f>IFERROR($P21/'🌾 Seasonal'!D31*'🌾 Seasonal'!D31,0)</f>
      </c>
      <c r="E21" s="29">
        <f>IFERROR($P21/'🌾 Seasonal'!E31*'🌾 Seasonal'!E31,0)</f>
      </c>
      <c r="F21" s="29">
        <f>IFERROR($P21/'🌾 Seasonal'!F31*'🌾 Seasonal'!F31,0)</f>
      </c>
      <c r="G21" s="29">
        <f>IFERROR($P21/'🌾 Seasonal'!G31*'🌾 Seasonal'!G31,0)</f>
      </c>
      <c r="H21" s="29">
        <f>IFERROR($P21/'🌾 Seasonal'!H31*'🌾 Seasonal'!H31,0)</f>
      </c>
      <c r="I21" s="29">
        <f>IFERROR($P21/'🌾 Seasonal'!I31*'🌾 Seasonal'!I31,0)</f>
      </c>
      <c r="J21" s="29">
        <f>IFERROR($P21/'🌾 Seasonal'!J31*'🌾 Seasonal'!J31,0)</f>
      </c>
      <c r="K21" s="29">
        <f>IFERROR($P21/'🌾 Seasonal'!K31*'🌾 Seasonal'!K31,0)</f>
      </c>
      <c r="L21" s="29">
        <f>IFERROR($P21/'🌾 Seasonal'!L31*'🌾 Seasonal'!L31,0)</f>
      </c>
      <c r="M21" s="29">
        <f>IFERROR($P21/'🌾 Seasonal'!M31*'🌾 Seasonal'!M31,0)</f>
      </c>
      <c r="N21" s="29">
        <f>IFERROR($P21/'🌾 Seasonal'!N31*'🌾 Seasonal'!N31,0)</f>
      </c>
      <c r="P21" s="30">
        <v>0</v>
      </c>
    </row>
    <row r="22" ht="18" customHeight="1" spans="1:16" x14ac:dyDescent="0.25">
      <c r="A22" s="9" t="s">
        <v>66</v>
      </c>
      <c r="B22" s="29">
        <f>IFERROR($P22/'🌾 Seasonal'!B32*'🌾 Seasonal'!B32,0)</f>
      </c>
      <c r="C22" s="29">
        <f>IFERROR($P22/'🌾 Seasonal'!C32*'🌾 Seasonal'!C32,0)</f>
      </c>
      <c r="D22" s="29">
        <f>IFERROR($P22/'🌾 Seasonal'!D32*'🌾 Seasonal'!D32,0)</f>
      </c>
      <c r="E22" s="29">
        <f>IFERROR($P22/'🌾 Seasonal'!E32*'🌾 Seasonal'!E32,0)</f>
      </c>
      <c r="F22" s="29">
        <f>IFERROR($P22/'🌾 Seasonal'!F32*'🌾 Seasonal'!F32,0)</f>
      </c>
      <c r="G22" s="29">
        <f>IFERROR($P22/'🌾 Seasonal'!G32*'🌾 Seasonal'!G32,0)</f>
      </c>
      <c r="H22" s="29">
        <f>IFERROR($P22/'🌾 Seasonal'!H32*'🌾 Seasonal'!H32,0)</f>
      </c>
      <c r="I22" s="29">
        <f>IFERROR($P22/'🌾 Seasonal'!I32*'🌾 Seasonal'!I32,0)</f>
      </c>
      <c r="J22" s="29">
        <f>IFERROR($P22/'🌾 Seasonal'!J32*'🌾 Seasonal'!J32,0)</f>
      </c>
      <c r="K22" s="29">
        <f>IFERROR($P22/'🌾 Seasonal'!K32*'🌾 Seasonal'!K32,0)</f>
      </c>
      <c r="L22" s="29">
        <f>IFERROR($P22/'🌾 Seasonal'!L32*'🌾 Seasonal'!L32,0)</f>
      </c>
      <c r="M22" s="29">
        <f>IFERROR($P22/'🌾 Seasonal'!M32*'🌾 Seasonal'!M32,0)</f>
      </c>
      <c r="N22" s="29">
        <f>IFERROR($P22/'🌾 Seasonal'!N32*'🌾 Seasonal'!N32,0)</f>
      </c>
      <c r="P22" s="30">
        <v>0</v>
      </c>
    </row>
    <row r="23" ht="18" customHeight="1" spans="1:16" x14ac:dyDescent="0.25">
      <c r="A23" s="9" t="s">
        <v>67</v>
      </c>
      <c r="B23" s="29">
        <f>IFERROR($P23/'🌾 Seasonal'!B33*'🌾 Seasonal'!B33,0)</f>
      </c>
      <c r="C23" s="29">
        <f>IFERROR($P23/'🌾 Seasonal'!C33*'🌾 Seasonal'!C33,0)</f>
      </c>
      <c r="D23" s="29">
        <f>IFERROR($P23/'🌾 Seasonal'!D33*'🌾 Seasonal'!D33,0)</f>
      </c>
      <c r="E23" s="29">
        <f>IFERROR($P23/'🌾 Seasonal'!E33*'🌾 Seasonal'!E33,0)</f>
      </c>
      <c r="F23" s="29">
        <f>IFERROR($P23/'🌾 Seasonal'!F33*'🌾 Seasonal'!F33,0)</f>
      </c>
      <c r="G23" s="29">
        <f>IFERROR($P23/'🌾 Seasonal'!G33*'🌾 Seasonal'!G33,0)</f>
      </c>
      <c r="H23" s="29">
        <f>IFERROR($P23/'🌾 Seasonal'!H33*'🌾 Seasonal'!H33,0)</f>
      </c>
      <c r="I23" s="29">
        <f>IFERROR($P23/'🌾 Seasonal'!I33*'🌾 Seasonal'!I33,0)</f>
      </c>
      <c r="J23" s="29">
        <f>IFERROR($P23/'🌾 Seasonal'!J33*'🌾 Seasonal'!J33,0)</f>
      </c>
      <c r="K23" s="29">
        <f>IFERROR($P23/'🌾 Seasonal'!K33*'🌾 Seasonal'!K33,0)</f>
      </c>
      <c r="L23" s="29">
        <f>IFERROR($P23/'🌾 Seasonal'!L33*'🌾 Seasonal'!L33,0)</f>
      </c>
      <c r="M23" s="29">
        <f>IFERROR($P23/'🌾 Seasonal'!M33*'🌾 Seasonal'!M33,0)</f>
      </c>
      <c r="N23" s="29">
        <f>IFERROR($P23/'🌾 Seasonal'!N33*'🌾 Seasonal'!N33,0)</f>
      </c>
      <c r="P23" s="30">
        <v>0</v>
      </c>
    </row>
    <row r="25" ht="20" customHeight="1" spans="1:16" x14ac:dyDescent="0.25">
      <c r="A25" s="31" t="s">
        <v>68</v>
      </c>
      <c r="B25" s="32">
        <f>SUM(B14:B23)</f>
      </c>
      <c r="C25" s="32">
        <f>SUM(C14:C23)</f>
      </c>
      <c r="D25" s="32">
        <f>SUM(D14:D23)</f>
      </c>
      <c r="E25" s="32">
        <f>SUM(E14:E23)</f>
      </c>
      <c r="F25" s="32">
        <f>SUM(F14:F23)</f>
      </c>
      <c r="G25" s="32">
        <f>SUM(G14:G23)</f>
      </c>
      <c r="H25" s="32">
        <f>SUM(H14:H23)</f>
      </c>
      <c r="I25" s="32">
        <f>SUM(I14:I23)</f>
      </c>
      <c r="J25" s="32">
        <f>SUM(J14:J23)</f>
      </c>
      <c r="K25" s="32">
        <f>SUM(K14:K23)</f>
      </c>
      <c r="L25" s="32">
        <f>SUM(L14:L23)</f>
      </c>
      <c r="M25" s="32">
        <f>SUM(M14:M23)</f>
      </c>
      <c r="N25" s="32">
        <f>SUM(N14:N23)</f>
      </c>
      <c r="P25" s="32">
        <f>SUM(P14:P23)</f>
      </c>
    </row>
    <row r="26" ht="6" customHeight="1" x14ac:dyDescent="0.25"/>
    <row r="27" ht="20" customHeight="1" spans="1:15" x14ac:dyDescent="0.25">
      <c r="A27" s="23" t="s">
        <v>69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</row>
    <row r="28" ht="22" customHeight="1" spans="1:16" x14ac:dyDescent="0.25">
      <c r="A28" s="33" t="s">
        <v>70</v>
      </c>
      <c r="B28" s="34">
        <f>B11-B25</f>
      </c>
      <c r="C28" s="34">
        <f>C11-C25</f>
      </c>
      <c r="D28" s="34">
        <f>D11-D25</f>
      </c>
      <c r="E28" s="34">
        <f>E11-E25</f>
      </c>
      <c r="F28" s="34">
        <f>F11-F25</f>
      </c>
      <c r="G28" s="34">
        <f>G11-G25</f>
      </c>
      <c r="H28" s="34">
        <f>H11-H25</f>
      </c>
      <c r="I28" s="34">
        <f>I11-I25</f>
      </c>
      <c r="J28" s="34">
        <f>J11-J25</f>
      </c>
      <c r="K28" s="34">
        <f>K11-K25</f>
      </c>
      <c r="L28" s="34">
        <f>L11-L25</f>
      </c>
      <c r="M28" s="34">
        <f>M11-M25</f>
      </c>
      <c r="N28" s="34">
        <f>N11-N25</f>
      </c>
      <c r="P28" s="35">
        <f>P11-P25</f>
      </c>
    </row>
    <row r="29" ht="6" customHeight="1" x14ac:dyDescent="0.25"/>
    <row r="30" ht="20" customHeight="1" spans="1:14" x14ac:dyDescent="0.25">
      <c r="A30" s="9" t="s">
        <v>71</v>
      </c>
      <c r="B30" s="26">
        <v>0</v>
      </c>
      <c r="C30" s="36">
        <f>B31</f>
      </c>
      <c r="D30" s="36">
        <f>C31</f>
      </c>
      <c r="E30" s="36">
        <f>D31</f>
      </c>
      <c r="F30" s="36">
        <f>E31</f>
      </c>
      <c r="G30" s="36">
        <f>F31</f>
      </c>
      <c r="H30" s="36">
        <f>G31</f>
      </c>
      <c r="I30" s="36">
        <f>H31</f>
      </c>
      <c r="J30" s="36">
        <f>I31</f>
      </c>
      <c r="K30" s="36">
        <f>J31</f>
      </c>
      <c r="L30" s="36">
        <f>K31</f>
      </c>
      <c r="M30" s="36">
        <f>L31</f>
      </c>
      <c r="N30" s="36">
        <f>M31</f>
      </c>
    </row>
    <row r="31" ht="22" customHeight="1" spans="1:14" x14ac:dyDescent="0.25">
      <c r="A31" s="33" t="s">
        <v>72</v>
      </c>
      <c r="B31" s="34">
        <f>B30+B28</f>
      </c>
      <c r="C31" s="34">
        <f>C30+C28</f>
      </c>
      <c r="D31" s="34">
        <f>D30+D28</f>
      </c>
      <c r="E31" s="34">
        <f>E30+E28</f>
      </c>
      <c r="F31" s="34">
        <f>F30+F28</f>
      </c>
      <c r="G31" s="34">
        <f>G30+G28</f>
      </c>
      <c r="H31" s="34">
        <f>H30+H28</f>
      </c>
      <c r="I31" s="34">
        <f>I30+I28</f>
      </c>
      <c r="J31" s="34">
        <f>J30+J28</f>
      </c>
      <c r="K31" s="34">
        <f>K30+K28</f>
      </c>
      <c r="L31" s="34">
        <f>L30+L28</f>
      </c>
      <c r="M31" s="34">
        <f>M30+M28</f>
      </c>
      <c r="N31" s="34">
        <f>N30+N28</f>
      </c>
    </row>
    <row r="32" ht="6" customHeight="1" x14ac:dyDescent="0.25"/>
    <row r="33" ht="18" customHeight="1" spans="1:16" x14ac:dyDescent="0.25">
      <c r="A33" s="37" t="s">
        <v>73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ht="14" customHeight="1" spans="1:16" x14ac:dyDescent="0.25">
      <c r="A34" s="14" t="s">
        <v>74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</sheetData>
  <mergeCells count="4">
    <mergeCell ref="A1:P1"/>
    <mergeCell ref="A2:P2"/>
    <mergeCell ref="A33:P33"/>
    <mergeCell ref="A34:P34"/>
  </mergeCells>
  <conditionalFormatting sqref="B31:N31">
    <cfRule type="cellIs" dxfId="0" priority="1" operator="lessThan">
      <formula>0</formula>
    </cfRule>
    <cfRule type="cellIs" dxfId="1" priority="2" operator="greaterThanOrEqual">
      <formula>0</formula>
    </cfRule>
  </conditionalFormatting>
  <conditionalFormatting sqref="B28:N28">
    <cfRule type="cellIs" dxfId="2" priority="1" operator="lessThan">
      <formula>0</formula>
    </cfRule>
    <cfRule type="cellIs" dxfId="3" priority="2" operator="greaterThanOrEqual">
      <formula>0</formula>
    </cfRule>
  </conditionalFormatting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7AE60"/>
  </sheetPr>
  <dimension ref="A1:O28"/>
  <sheetViews>
    <sheetView workbookViewId="0" showGridLines="0"/>
  </sheetViews>
  <sheetFormatPr defaultRowHeight="15" outlineLevelRow="0" outlineLevelCol="0" x14ac:dyDescent="55"/>
  <cols>
    <col min="1" max="1" width="32" customWidth="1"/>
    <col min="2" max="14" width="11" customWidth="1"/>
    <col min="15" max="15" width="10" customWidth="1"/>
  </cols>
  <sheetData>
    <row r="1" ht="32" customHeight="1" spans="1:14" x14ac:dyDescent="0.25">
      <c r="A1" s="38" t="s">
        <v>75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ht="28" customHeight="1" spans="1:14" x14ac:dyDescent="0.25">
      <c r="A2" s="39" t="s">
        <v>76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ht="10" customHeight="1" x14ac:dyDescent="0.25"/>
    <row r="4" ht="20" customHeight="1" spans="1:15" x14ac:dyDescent="0.25">
      <c r="A4" s="19" t="s">
        <v>77</v>
      </c>
      <c r="B4" s="40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38</v>
      </c>
      <c r="I4" s="40" t="s">
        <v>39</v>
      </c>
      <c r="J4" s="40" t="s">
        <v>40</v>
      </c>
      <c r="K4" s="40" t="s">
        <v>41</v>
      </c>
      <c r="L4" s="40" t="s">
        <v>42</v>
      </c>
      <c r="M4" s="40" t="s">
        <v>43</v>
      </c>
      <c r="N4" s="21" t="s">
        <v>78</v>
      </c>
      <c r="O4" s="41" t="s">
        <v>79</v>
      </c>
    </row>
    <row r="5" ht="8" customHeight="1" x14ac:dyDescent="0.25"/>
    <row r="6" ht="20" customHeight="1" spans="1:14" x14ac:dyDescent="0.25">
      <c r="A6" s="42" t="s">
        <v>80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</row>
    <row r="7" ht="18" customHeight="1" spans="1:15" x14ac:dyDescent="0.25">
      <c r="A7" s="40" t="s">
        <v>81</v>
      </c>
      <c r="B7" s="40" t="s">
        <v>30</v>
      </c>
      <c r="C7" s="40" t="s">
        <v>31</v>
      </c>
      <c r="D7" s="40" t="s">
        <v>32</v>
      </c>
      <c r="E7" s="40" t="s">
        <v>33</v>
      </c>
      <c r="F7" s="40" t="s">
        <v>34</v>
      </c>
      <c r="G7" s="40" t="s">
        <v>35</v>
      </c>
      <c r="H7" s="40" t="s">
        <v>38</v>
      </c>
      <c r="I7" s="40" t="s">
        <v>39</v>
      </c>
      <c r="J7" s="40" t="s">
        <v>40</v>
      </c>
      <c r="K7" s="40" t="s">
        <v>41</v>
      </c>
      <c r="L7" s="40" t="s">
        <v>42</v>
      </c>
      <c r="M7" s="40" t="s">
        <v>43</v>
      </c>
      <c r="N7" s="40" t="s">
        <v>82</v>
      </c>
      <c r="O7" s="43" t="s">
        <v>83</v>
      </c>
    </row>
    <row r="8" ht="18" customHeight="1" spans="1:15" x14ac:dyDescent="0.25">
      <c r="A8" s="9" t="s">
        <v>84</v>
      </c>
      <c r="B8" s="44">
        <v>0.05</v>
      </c>
      <c r="C8" s="44">
        <v>0.05</v>
      </c>
      <c r="D8" s="44">
        <v>0.06</v>
      </c>
      <c r="E8" s="44">
        <v>0.07</v>
      </c>
      <c r="F8" s="44">
        <v>0.08</v>
      </c>
      <c r="G8" s="44">
        <v>0.1</v>
      </c>
      <c r="H8" s="44">
        <v>0.1</v>
      </c>
      <c r="I8" s="44">
        <v>0.09</v>
      </c>
      <c r="J8" s="44">
        <v>0.1</v>
      </c>
      <c r="K8" s="44">
        <v>0.1</v>
      </c>
      <c r="L8" s="44">
        <v>0.1</v>
      </c>
      <c r="M8" s="44">
        <v>0.06</v>
      </c>
      <c r="N8" s="44">
        <v>0.04</v>
      </c>
      <c r="O8" s="45">
        <f>SUM(B8:N8)</f>
      </c>
    </row>
    <row r="9" ht="18" customHeight="1" spans="1:15" x14ac:dyDescent="0.25">
      <c r="A9" s="9" t="s">
        <v>85</v>
      </c>
      <c r="B9" s="44">
        <v>0.1</v>
      </c>
      <c r="C9" s="44">
        <v>0</v>
      </c>
      <c r="D9" s="44">
        <v>0</v>
      </c>
      <c r="E9" s="44">
        <v>0.15</v>
      </c>
      <c r="F9" s="44">
        <v>0</v>
      </c>
      <c r="G9" s="44">
        <v>0</v>
      </c>
      <c r="H9" s="44">
        <v>0.15</v>
      </c>
      <c r="I9" s="44">
        <v>0</v>
      </c>
      <c r="J9" s="44">
        <v>0</v>
      </c>
      <c r="K9" s="44">
        <v>0.15</v>
      </c>
      <c r="L9" s="44">
        <v>0</v>
      </c>
      <c r="M9" s="44">
        <v>0.15</v>
      </c>
      <c r="N9" s="44">
        <v>0.3</v>
      </c>
      <c r="O9" s="45">
        <f>SUM(B9:N9)</f>
      </c>
    </row>
    <row r="10" ht="18" customHeight="1" spans="1:15" x14ac:dyDescent="0.25">
      <c r="A10" s="9" t="s">
        <v>86</v>
      </c>
      <c r="B10" s="44">
        <v>0.02</v>
      </c>
      <c r="C10" s="44">
        <v>0.02</v>
      </c>
      <c r="D10" s="44">
        <v>0.06</v>
      </c>
      <c r="E10" s="44">
        <v>0.1</v>
      </c>
      <c r="F10" s="44">
        <v>0.14</v>
      </c>
      <c r="G10" s="44">
        <v>0.14</v>
      </c>
      <c r="H10" s="44">
        <v>0.12</v>
      </c>
      <c r="I10" s="44">
        <v>0.12</v>
      </c>
      <c r="J10" s="44">
        <v>0.1</v>
      </c>
      <c r="K10" s="44">
        <v>0.08</v>
      </c>
      <c r="L10" s="44">
        <v>0.06</v>
      </c>
      <c r="M10" s="44">
        <v>0.04</v>
      </c>
      <c r="N10" s="44">
        <v>0</v>
      </c>
      <c r="O10" s="45">
        <f>SUM(B10:N10)</f>
      </c>
    </row>
    <row r="11" ht="18" customHeight="1" spans="1:15" x14ac:dyDescent="0.25">
      <c r="A11" s="9" t="s">
        <v>55</v>
      </c>
      <c r="B11" s="44">
        <v>0.08</v>
      </c>
      <c r="C11" s="44">
        <v>0.08</v>
      </c>
      <c r="D11" s="44">
        <v>0.08</v>
      </c>
      <c r="E11" s="44">
        <v>0.08</v>
      </c>
      <c r="F11" s="44">
        <v>0.08</v>
      </c>
      <c r="G11" s="44">
        <v>0.08</v>
      </c>
      <c r="H11" s="44">
        <v>0.08</v>
      </c>
      <c r="I11" s="44">
        <v>0.08</v>
      </c>
      <c r="J11" s="44">
        <v>0.09</v>
      </c>
      <c r="K11" s="44">
        <v>0.09</v>
      </c>
      <c r="L11" s="44">
        <v>0.09</v>
      </c>
      <c r="M11" s="44">
        <v>0.09</v>
      </c>
      <c r="N11" s="44">
        <v>0</v>
      </c>
      <c r="O11" s="45">
        <f>SUM(B11:N11)</f>
      </c>
    </row>
    <row r="12" ht="10" customHeight="1" x14ac:dyDescent="0.25"/>
    <row r="13" ht="20" customHeight="1" spans="1:14" x14ac:dyDescent="0.25">
      <c r="A13" s="46" t="s">
        <v>87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</row>
    <row r="14" ht="18" customHeight="1" spans="1:15" x14ac:dyDescent="0.25">
      <c r="A14" s="40" t="s">
        <v>81</v>
      </c>
      <c r="B14" s="40" t="s">
        <v>30</v>
      </c>
      <c r="C14" s="40" t="s">
        <v>31</v>
      </c>
      <c r="D14" s="40" t="s">
        <v>32</v>
      </c>
      <c r="E14" s="40" t="s">
        <v>33</v>
      </c>
      <c r="F14" s="40" t="s">
        <v>34</v>
      </c>
      <c r="G14" s="40" t="s">
        <v>35</v>
      </c>
      <c r="H14" s="40" t="s">
        <v>38</v>
      </c>
      <c r="I14" s="40" t="s">
        <v>39</v>
      </c>
      <c r="J14" s="40" t="s">
        <v>40</v>
      </c>
      <c r="K14" s="40" t="s">
        <v>41</v>
      </c>
      <c r="L14" s="40" t="s">
        <v>42</v>
      </c>
      <c r="M14" s="40" t="s">
        <v>43</v>
      </c>
      <c r="N14" s="40" t="s">
        <v>82</v>
      </c>
      <c r="O14" s="43" t="s">
        <v>83</v>
      </c>
    </row>
    <row r="15" ht="18" customHeight="1" spans="1:15" x14ac:dyDescent="0.25">
      <c r="A15" s="9" t="s">
        <v>58</v>
      </c>
      <c r="B15" s="47">
        <v>0.09</v>
      </c>
      <c r="C15" s="47">
        <v>0.09</v>
      </c>
      <c r="D15" s="47">
        <v>0.09</v>
      </c>
      <c r="E15" s="47">
        <v>0.09</v>
      </c>
      <c r="F15" s="47">
        <v>0.08</v>
      </c>
      <c r="G15" s="47">
        <v>0.08</v>
      </c>
      <c r="H15" s="47">
        <v>0.08</v>
      </c>
      <c r="I15" s="47">
        <v>0.08</v>
      </c>
      <c r="J15" s="47">
        <v>0.08</v>
      </c>
      <c r="K15" s="47">
        <v>0.08</v>
      </c>
      <c r="L15" s="47">
        <v>0.08</v>
      </c>
      <c r="M15" s="47">
        <v>0.08</v>
      </c>
      <c r="N15" s="47">
        <v>0</v>
      </c>
      <c r="O15" s="45">
        <f>SUM(B15:N15)</f>
      </c>
    </row>
    <row r="16" ht="18" customHeight="1" spans="1:15" x14ac:dyDescent="0.25">
      <c r="A16" s="9" t="s">
        <v>88</v>
      </c>
      <c r="B16" s="47">
        <v>0</v>
      </c>
      <c r="C16" s="47">
        <v>0</v>
      </c>
      <c r="D16" s="47">
        <v>0.1</v>
      </c>
      <c r="E16" s="47">
        <v>0.25</v>
      </c>
      <c r="F16" s="47">
        <v>0.25</v>
      </c>
      <c r="G16" s="47">
        <v>0.15</v>
      </c>
      <c r="H16" s="47">
        <v>0.1</v>
      </c>
      <c r="I16" s="47">
        <v>0.05</v>
      </c>
      <c r="J16" s="47">
        <v>0.05</v>
      </c>
      <c r="K16" s="47">
        <v>0.03</v>
      </c>
      <c r="L16" s="47">
        <v>0.01</v>
      </c>
      <c r="M16" s="47">
        <v>0.01</v>
      </c>
      <c r="N16" s="47">
        <v>0</v>
      </c>
      <c r="O16" s="45">
        <f>SUM(B16:N16)</f>
      </c>
    </row>
    <row r="17" ht="18" customHeight="1" spans="1:15" x14ac:dyDescent="0.25">
      <c r="A17" s="9" t="s">
        <v>60</v>
      </c>
      <c r="B17" s="47">
        <v>0.05</v>
      </c>
      <c r="C17" s="47">
        <v>0.05</v>
      </c>
      <c r="D17" s="47">
        <v>0.08</v>
      </c>
      <c r="E17" s="47">
        <v>0.1</v>
      </c>
      <c r="F17" s="47">
        <v>0.12</v>
      </c>
      <c r="G17" s="47">
        <v>0.12</v>
      </c>
      <c r="H17" s="47">
        <v>0.1</v>
      </c>
      <c r="I17" s="47">
        <v>0.1</v>
      </c>
      <c r="J17" s="47">
        <v>0.1</v>
      </c>
      <c r="K17" s="47">
        <v>0.08</v>
      </c>
      <c r="L17" s="47">
        <v>0.07</v>
      </c>
      <c r="M17" s="47">
        <v>0.03</v>
      </c>
      <c r="N17" s="47">
        <v>0</v>
      </c>
      <c r="O17" s="45">
        <f>SUM(B17:N17)</f>
      </c>
    </row>
    <row r="18" ht="18" customHeight="1" spans="1:15" x14ac:dyDescent="0.25">
      <c r="A18" s="9" t="s">
        <v>61</v>
      </c>
      <c r="B18" s="47">
        <v>0.06</v>
      </c>
      <c r="C18" s="47">
        <v>0.06</v>
      </c>
      <c r="D18" s="47">
        <v>0.07</v>
      </c>
      <c r="E18" s="47">
        <v>0.09</v>
      </c>
      <c r="F18" s="47">
        <v>0.1</v>
      </c>
      <c r="G18" s="47">
        <v>0.1</v>
      </c>
      <c r="H18" s="47">
        <v>0.1</v>
      </c>
      <c r="I18" s="47">
        <v>0.1</v>
      </c>
      <c r="J18" s="47">
        <v>0.09</v>
      </c>
      <c r="K18" s="47">
        <v>0.09</v>
      </c>
      <c r="L18" s="47">
        <v>0.07</v>
      </c>
      <c r="M18" s="47">
        <v>0.07</v>
      </c>
      <c r="N18" s="47">
        <v>0</v>
      </c>
      <c r="O18" s="45">
        <f>SUM(B18:N18)</f>
      </c>
    </row>
    <row r="19" ht="18" customHeight="1" spans="1:15" x14ac:dyDescent="0.25">
      <c r="A19" s="9" t="s">
        <v>89</v>
      </c>
      <c r="B19" s="47">
        <v>0.08</v>
      </c>
      <c r="C19" s="47">
        <v>0.08</v>
      </c>
      <c r="D19" s="47">
        <v>0.08</v>
      </c>
      <c r="E19" s="47">
        <v>0.08</v>
      </c>
      <c r="F19" s="47">
        <v>0.09</v>
      </c>
      <c r="G19" s="47">
        <v>0.09</v>
      </c>
      <c r="H19" s="47">
        <v>0.09</v>
      </c>
      <c r="I19" s="47">
        <v>0.09</v>
      </c>
      <c r="J19" s="47">
        <v>0.09</v>
      </c>
      <c r="K19" s="47">
        <v>0.08</v>
      </c>
      <c r="L19" s="47">
        <v>0.08</v>
      </c>
      <c r="M19" s="47">
        <v>0.07</v>
      </c>
      <c r="N19" s="47">
        <v>0</v>
      </c>
      <c r="O19" s="45">
        <f>SUM(B19:N19)</f>
      </c>
    </row>
    <row r="20" ht="18" customHeight="1" spans="1:15" x14ac:dyDescent="0.25">
      <c r="A20" s="9" t="s">
        <v>63</v>
      </c>
      <c r="B20" s="47">
        <v>0.08</v>
      </c>
      <c r="C20" s="47">
        <v>0.08</v>
      </c>
      <c r="D20" s="47">
        <v>0.08</v>
      </c>
      <c r="E20" s="47">
        <v>0.08</v>
      </c>
      <c r="F20" s="47">
        <v>0.08</v>
      </c>
      <c r="G20" s="47">
        <v>0.08</v>
      </c>
      <c r="H20" s="47">
        <v>0.08</v>
      </c>
      <c r="I20" s="47">
        <v>0.08</v>
      </c>
      <c r="J20" s="47">
        <v>0.09</v>
      </c>
      <c r="K20" s="47">
        <v>0.09</v>
      </c>
      <c r="L20" s="47">
        <v>0.09</v>
      </c>
      <c r="M20" s="47">
        <v>0.09</v>
      </c>
      <c r="N20" s="47">
        <v>0</v>
      </c>
      <c r="O20" s="45">
        <f>SUM(B20:N20)</f>
      </c>
    </row>
    <row r="21" ht="18" customHeight="1" spans="1:15" x14ac:dyDescent="0.25">
      <c r="A21" s="9" t="s">
        <v>64</v>
      </c>
      <c r="B21" s="47">
        <v>0.2</v>
      </c>
      <c r="C21" s="47">
        <v>0</v>
      </c>
      <c r="D21" s="47">
        <v>0</v>
      </c>
      <c r="E21" s="47">
        <v>0.2</v>
      </c>
      <c r="F21" s="47">
        <v>0</v>
      </c>
      <c r="G21" s="47">
        <v>0</v>
      </c>
      <c r="H21" s="47">
        <v>0.2</v>
      </c>
      <c r="I21" s="47">
        <v>0</v>
      </c>
      <c r="J21" s="47">
        <v>0</v>
      </c>
      <c r="K21" s="47">
        <v>0.2</v>
      </c>
      <c r="L21" s="47">
        <v>0</v>
      </c>
      <c r="M21" s="47">
        <v>0.2</v>
      </c>
      <c r="N21" s="47">
        <v>0</v>
      </c>
      <c r="O21" s="45">
        <f>SUM(B21:N21)</f>
      </c>
    </row>
    <row r="22" ht="18" customHeight="1" spans="1:15" x14ac:dyDescent="0.25">
      <c r="A22" s="9" t="s">
        <v>65</v>
      </c>
      <c r="B22" s="47">
        <v>0.1</v>
      </c>
      <c r="C22" s="47">
        <v>0.1</v>
      </c>
      <c r="D22" s="47">
        <v>0.08</v>
      </c>
      <c r="E22" s="47">
        <v>0.07</v>
      </c>
      <c r="F22" s="47">
        <v>0.07</v>
      </c>
      <c r="G22" s="47">
        <v>0.08</v>
      </c>
      <c r="H22" s="47">
        <v>0.09</v>
      </c>
      <c r="I22" s="47">
        <v>0.09</v>
      </c>
      <c r="J22" s="47">
        <v>0.08</v>
      </c>
      <c r="K22" s="47">
        <v>0.08</v>
      </c>
      <c r="L22" s="47">
        <v>0.08</v>
      </c>
      <c r="M22" s="47">
        <v>0.08</v>
      </c>
      <c r="N22" s="47">
        <v>0</v>
      </c>
      <c r="O22" s="45">
        <f>SUM(B22:N22)</f>
      </c>
    </row>
    <row r="23" ht="18" customHeight="1" spans="1:15" x14ac:dyDescent="0.25">
      <c r="A23" s="9" t="s">
        <v>90</v>
      </c>
      <c r="B23" s="47">
        <v>0</v>
      </c>
      <c r="C23" s="47">
        <v>0</v>
      </c>
      <c r="D23" s="47">
        <v>0.15</v>
      </c>
      <c r="E23" s="47">
        <v>0.15</v>
      </c>
      <c r="F23" s="47">
        <v>0.1</v>
      </c>
      <c r="G23" s="47">
        <v>0.05</v>
      </c>
      <c r="H23" s="47">
        <v>0.05</v>
      </c>
      <c r="I23" s="47">
        <v>0.05</v>
      </c>
      <c r="J23" s="47">
        <v>0.15</v>
      </c>
      <c r="K23" s="47">
        <v>0.15</v>
      </c>
      <c r="L23" s="47">
        <v>0.1</v>
      </c>
      <c r="M23" s="47">
        <v>0.05</v>
      </c>
      <c r="N23" s="47">
        <v>0</v>
      </c>
      <c r="O23" s="45">
        <f>SUM(B23:N23)</f>
      </c>
    </row>
    <row r="24" ht="18" customHeight="1" spans="1:15" x14ac:dyDescent="0.25">
      <c r="A24" s="9" t="s">
        <v>67</v>
      </c>
      <c r="B24" s="47">
        <v>0.08</v>
      </c>
      <c r="C24" s="47">
        <v>0.08</v>
      </c>
      <c r="D24" s="47">
        <v>0.08</v>
      </c>
      <c r="E24" s="47">
        <v>0.08</v>
      </c>
      <c r="F24" s="47">
        <v>0.08</v>
      </c>
      <c r="G24" s="47">
        <v>0.08</v>
      </c>
      <c r="H24" s="47">
        <v>0.08</v>
      </c>
      <c r="I24" s="47">
        <v>0.08</v>
      </c>
      <c r="J24" s="47">
        <v>0.08</v>
      </c>
      <c r="K24" s="47">
        <v>0.08</v>
      </c>
      <c r="L24" s="47">
        <v>0.09</v>
      </c>
      <c r="M24" s="47">
        <v>0.09</v>
      </c>
      <c r="N24" s="47">
        <v>0</v>
      </c>
      <c r="O24" s="45">
        <f>SUM(B24:N24)</f>
      </c>
    </row>
    <row r="26" ht="10" customHeight="1" x14ac:dyDescent="0.25"/>
    <row r="27" ht="40" customHeight="1" spans="1:14" x14ac:dyDescent="0.25">
      <c r="A27" s="48" t="s">
        <v>91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ht="14" customHeight="1" spans="1:14" x14ac:dyDescent="0.25">
      <c r="A28" s="14" t="s">
        <v>74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</row>
  </sheetData>
  <mergeCells count="6">
    <mergeCell ref="A1:N1"/>
    <mergeCell ref="A2:N2"/>
    <mergeCell ref="A6:N6"/>
    <mergeCell ref="A13:N13"/>
    <mergeCell ref="A27:N27"/>
    <mergeCell ref="A28:N28"/>
  </mergeCells>
  <conditionalFormatting sqref="O8:O23">
    <cfRule type="cellIs" dxfId="4" priority="1" operator="between">
      <formula>0.99</formula>
      <formula>1.01</formula>
    </cfRule>
    <cfRule type="cellIs" dxfId="5" priority="2" operator="notBetween">
      <formula>0.99</formula>
      <formula>1.01</formula>
    </cfRule>
  </conditionalFormatting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980B9"/>
  </sheetPr>
  <dimension ref="A1:F25"/>
  <sheetViews>
    <sheetView workbookViewId="0" showGridLines="0"/>
  </sheetViews>
  <sheetFormatPr defaultRowHeight="15" outlineLevelRow="0" outlineLevelCol="0" x14ac:dyDescent="55"/>
  <cols>
    <col min="1" max="1" width="30" customWidth="1"/>
    <col min="2" max="4" width="20" customWidth="1"/>
    <col min="5" max="5" width="4" customWidth="1"/>
    <col min="6" max="6" width="26" customWidth="1"/>
  </cols>
  <sheetData>
    <row r="1" ht="32" customHeight="1" spans="1:6" x14ac:dyDescent="0.25">
      <c r="A1" s="49" t="s">
        <v>92</v>
      </c>
      <c r="B1" s="49"/>
      <c r="C1" s="49"/>
      <c r="D1" s="49"/>
      <c r="E1" s="49"/>
      <c r="F1" s="49"/>
    </row>
    <row r="2" ht="20" customHeight="1" spans="1:6" x14ac:dyDescent="0.25">
      <c r="A2" s="50" t="s">
        <v>93</v>
      </c>
      <c r="B2" s="50"/>
      <c r="C2" s="50"/>
      <c r="D2" s="50"/>
      <c r="E2" s="50"/>
      <c r="F2" s="50"/>
    </row>
    <row r="3" ht="12" customHeight="1" x14ac:dyDescent="0.25"/>
    <row r="4" ht="22" customHeight="1" spans="1:6" x14ac:dyDescent="0.25">
      <c r="A4" s="19" t="s">
        <v>94</v>
      </c>
      <c r="B4" s="51" t="s">
        <v>95</v>
      </c>
      <c r="C4" s="52" t="s">
        <v>96</v>
      </c>
      <c r="D4" s="53" t="s">
        <v>97</v>
      </c>
      <c r="E4" t="s">
        <v>18</v>
      </c>
      <c r="F4" s="22" t="s">
        <v>98</v>
      </c>
    </row>
    <row r="5" ht="20" customHeight="1" spans="1:4" x14ac:dyDescent="0.25">
      <c r="A5" s="5" t="s">
        <v>99</v>
      </c>
      <c r="B5" s="54" t="s">
        <v>100</v>
      </c>
      <c r="C5" s="54" t="s">
        <v>101</v>
      </c>
      <c r="D5" s="54" t="s">
        <v>102</v>
      </c>
    </row>
    <row r="6" ht="8" customHeight="1" x14ac:dyDescent="0.25"/>
    <row r="7" ht="20" customHeight="1" spans="1:6" x14ac:dyDescent="0.25">
      <c r="A7" s="23" t="s">
        <v>103</v>
      </c>
      <c r="B7" s="23"/>
      <c r="C7" s="23"/>
      <c r="D7" s="23"/>
      <c r="E7" s="23"/>
      <c r="F7" s="23"/>
    </row>
    <row r="8" ht="20" customHeight="1" spans="1:6" x14ac:dyDescent="0.25">
      <c r="A8" s="9" t="s">
        <v>104</v>
      </c>
      <c r="B8" s="55">
        <v>85000</v>
      </c>
      <c r="C8" s="55">
        <v>45000</v>
      </c>
      <c r="D8" s="55">
        <v>250000</v>
      </c>
      <c r="F8" s="56" t="s">
        <v>105</v>
      </c>
    </row>
    <row r="9" ht="20" customHeight="1" spans="1:6" x14ac:dyDescent="0.25">
      <c r="A9" s="9" t="s">
        <v>106</v>
      </c>
      <c r="B9" s="57">
        <v>4</v>
      </c>
      <c r="C9" s="57">
        <v>6</v>
      </c>
      <c r="D9" s="57">
        <v>9</v>
      </c>
      <c r="F9" s="56" t="s">
        <v>107</v>
      </c>
    </row>
    <row r="10" ht="20" customHeight="1" spans="1:6" x14ac:dyDescent="0.25">
      <c r="A10" s="9" t="s">
        <v>108</v>
      </c>
      <c r="B10" s="55">
        <v>17000</v>
      </c>
      <c r="C10" s="55">
        <v>45000</v>
      </c>
      <c r="D10" s="55">
        <v>50000</v>
      </c>
      <c r="F10" s="56" t="s">
        <v>109</v>
      </c>
    </row>
    <row r="11" ht="20" customHeight="1" spans="1:6" x14ac:dyDescent="0.25">
      <c r="A11" s="9" t="s">
        <v>110</v>
      </c>
      <c r="B11" s="55">
        <v>68000</v>
      </c>
      <c r="C11" s="55">
        <v>0</v>
      </c>
      <c r="D11" s="55">
        <v>200000</v>
      </c>
      <c r="F11" s="56" t="s">
        <v>111</v>
      </c>
    </row>
    <row r="12" ht="20" customHeight="1" spans="1:6" x14ac:dyDescent="0.25">
      <c r="A12" s="9" t="s">
        <v>112</v>
      </c>
      <c r="B12" s="55">
        <v>14500</v>
      </c>
      <c r="C12" s="55">
        <v>0</v>
      </c>
      <c r="D12" s="55">
        <v>18000</v>
      </c>
      <c r="F12" s="56" t="s">
        <v>113</v>
      </c>
    </row>
    <row r="14" ht="20" customHeight="1" spans="1:6" x14ac:dyDescent="0.25">
      <c r="A14" s="23" t="s">
        <v>114</v>
      </c>
      <c r="B14" s="23"/>
      <c r="C14" s="23"/>
      <c r="D14" s="23"/>
      <c r="E14" s="23"/>
      <c r="F14" s="23"/>
    </row>
    <row r="15" ht="20" customHeight="1" spans="1:6" x14ac:dyDescent="0.25">
      <c r="A15" s="9" t="s">
        <v>115</v>
      </c>
      <c r="B15" s="55">
        <v>8000</v>
      </c>
      <c r="C15" s="55">
        <v>35000</v>
      </c>
      <c r="D15" s="55">
        <v>22000</v>
      </c>
      <c r="F15" s="56" t="s">
        <v>116</v>
      </c>
    </row>
    <row r="16" ht="20" customHeight="1" spans="1:6" x14ac:dyDescent="0.25">
      <c r="A16" s="9" t="s">
        <v>117</v>
      </c>
      <c r="B16" s="57">
        <v>5</v>
      </c>
      <c r="C16" s="57">
        <v>7</v>
      </c>
      <c r="D16" s="57">
        <v>1</v>
      </c>
      <c r="F16" s="56" t="s">
        <v>118</v>
      </c>
    </row>
    <row r="17" ht="20" customHeight="1" spans="1:6" x14ac:dyDescent="0.25">
      <c r="A17" s="9" t="s">
        <v>119</v>
      </c>
      <c r="B17" s="55">
        <v>3200</v>
      </c>
      <c r="C17" s="55">
        <v>12000</v>
      </c>
      <c r="D17" s="55">
        <v>8500</v>
      </c>
      <c r="F17" s="56" t="s">
        <v>120</v>
      </c>
    </row>
    <row r="19" ht="20" customHeight="1" spans="1:6" x14ac:dyDescent="0.25">
      <c r="A19" s="23" t="s">
        <v>121</v>
      </c>
      <c r="B19" s="23"/>
      <c r="C19" s="23"/>
      <c r="D19" s="23"/>
      <c r="E19" s="23"/>
      <c r="F19" s="23"/>
    </row>
    <row r="20" ht="20" customHeight="1" spans="1:6" x14ac:dyDescent="0.25">
      <c r="A20" s="9" t="s">
        <v>122</v>
      </c>
      <c r="B20" s="35">
        <f>-C8-C10+C13*((13-C9)/12)-C15*((13-C9)/12)</f>
      </c>
      <c r="C20" s="35">
        <f>-D8-D10+D13*((13-D9)/12)-D15*((13-D9)/12)</f>
      </c>
      <c r="D20" s="35">
        <f>-E8-E10+E13*((13-E9)/12)-E15*((13-E9)/12)</f>
      </c>
      <c r="F20" s="56" t="s">
        <v>123</v>
      </c>
    </row>
    <row r="21" ht="20" customHeight="1" spans="1:6" x14ac:dyDescent="0.25">
      <c r="A21" s="9" t="s">
        <v>124</v>
      </c>
      <c r="B21" s="58">
        <f>(C13-C14-C15)/C8</f>
      </c>
      <c r="C21" s="58">
        <f>(D13-D14-D15)/D8</f>
      </c>
      <c r="D21" s="58">
        <f>(E13-E14-E15)/E8</f>
      </c>
      <c r="F21" s="56" t="s">
        <v>125</v>
      </c>
    </row>
    <row r="22" ht="20" customHeight="1" spans="1:6" x14ac:dyDescent="0.25">
      <c r="A22" s="9" t="s">
        <v>126</v>
      </c>
      <c r="B22" s="59">
        <f>IFERROR(C8/(C13-C14-C15),"N/A")</f>
      </c>
      <c r="C22" s="59">
        <f>IFERROR(D8/(D13-D14-D15),"N/A")</f>
      </c>
      <c r="D22" s="59">
        <f>IFERROR(E8/(E13-E14-E15),"N/A")</f>
      </c>
      <c r="F22" s="56" t="s">
        <v>127</v>
      </c>
    </row>
    <row r="24" ht="52" customHeight="1" spans="1:6" x14ac:dyDescent="0.25">
      <c r="A24" s="48" t="s">
        <v>128</v>
      </c>
      <c r="B24" s="48"/>
      <c r="C24" s="48"/>
      <c r="D24" s="48"/>
      <c r="E24" s="48"/>
      <c r="F24" s="48"/>
    </row>
    <row r="25" ht="14" customHeight="1" spans="1:6" x14ac:dyDescent="0.25">
      <c r="A25" s="14" t="s">
        <v>74</v>
      </c>
      <c r="B25" s="14"/>
      <c r="C25" s="14"/>
      <c r="D25" s="14"/>
      <c r="E25" s="14"/>
      <c r="F25" s="14"/>
    </row>
  </sheetData>
  <mergeCells count="7">
    <mergeCell ref="A1:F1"/>
    <mergeCell ref="A2:F2"/>
    <mergeCell ref="A7:F7"/>
    <mergeCell ref="A14:F14"/>
    <mergeCell ref="A19:F19"/>
    <mergeCell ref="A24:F24"/>
    <mergeCell ref="A25:F25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📊 Dashboard</vt:lpstr>
      <vt:lpstr>📋 Cash Flow</vt:lpstr>
      <vt:lpstr>🌾 Seasonal</vt:lpstr>
      <vt:lpstr>🔧 What-If Scenarios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Lone Cowgirl Company</dc:creator>
  <dc:title/>
  <dc:subject/>
  <dc:description/>
  <cp:keywords/>
  <cp:category/>
  <cp:lastModifiedBy>Lone Cowgirl Company</cp:lastModifiedBy>
  <dcterms:created xsi:type="dcterms:W3CDTF">2026-08-07T13:06:08Z</dcterms:created>
  <dcterms:modified xsi:type="dcterms:W3CDTF">2026-08-07T13:06:08Z</dcterms:modified>
</cp:coreProperties>
</file>